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80" windowWidth="15180" windowHeight="8772"/>
  </bookViews>
  <sheets>
    <sheet name="0881" sheetId="1" r:id="rId1"/>
  </sheets>
  <calcPr calcId="145621"/>
</workbook>
</file>

<file path=xl/calcChain.xml><?xml version="1.0" encoding="utf-8"?>
<calcChain xmlns="http://schemas.openxmlformats.org/spreadsheetml/2006/main">
  <c r="F20" i="1" l="1"/>
  <c r="J20" i="1" s="1"/>
  <c r="F21" i="1"/>
  <c r="J21" i="1" s="1"/>
  <c r="G21" i="1"/>
  <c r="I21" i="1"/>
  <c r="F22" i="1"/>
  <c r="J22" i="1"/>
  <c r="F23" i="1"/>
  <c r="G23" i="1"/>
  <c r="I23" i="1" s="1"/>
  <c r="F24" i="1"/>
  <c r="J24" i="1"/>
  <c r="F25" i="1"/>
  <c r="J25" i="1" s="1"/>
  <c r="F26" i="1"/>
  <c r="J26" i="1" s="1"/>
  <c r="F27" i="1"/>
  <c r="J27" i="1" s="1"/>
  <c r="F28" i="1"/>
  <c r="G28" i="1" s="1"/>
  <c r="I28" i="1" s="1"/>
  <c r="J28" i="1"/>
  <c r="F29" i="1"/>
  <c r="J29" i="1" s="1"/>
  <c r="L42" i="1"/>
  <c r="L43" i="1"/>
  <c r="L44" i="1"/>
  <c r="L45" i="1"/>
  <c r="L46" i="1"/>
  <c r="L47" i="1"/>
  <c r="J23" i="1"/>
  <c r="G20" i="1"/>
  <c r="I20" i="1" s="1"/>
  <c r="G27" i="1"/>
  <c r="I27" i="1" s="1"/>
  <c r="K27" i="1" s="1"/>
  <c r="L27" i="1" s="1"/>
  <c r="G29" i="1"/>
  <c r="I29" i="1" s="1"/>
  <c r="K29" i="1" s="1"/>
  <c r="L29" i="1" s="1"/>
  <c r="G24" i="1"/>
  <c r="I24" i="1" s="1"/>
  <c r="G22" i="1"/>
  <c r="I22" i="1"/>
  <c r="K22" i="1" s="1"/>
  <c r="L22" i="1" s="1"/>
  <c r="G25" i="1" l="1"/>
  <c r="I25" i="1" s="1"/>
  <c r="K25" i="1" s="1"/>
  <c r="L25" i="1" s="1"/>
  <c r="K23" i="1"/>
  <c r="L23" i="1" s="1"/>
  <c r="K28" i="1"/>
  <c r="L28" i="1" s="1"/>
  <c r="G26" i="1"/>
  <c r="I26" i="1" s="1"/>
  <c r="K26" i="1" s="1"/>
  <c r="L26" i="1" s="1"/>
  <c r="K24" i="1"/>
  <c r="L24" i="1" s="1"/>
  <c r="I30" i="1"/>
  <c r="K20" i="1"/>
  <c r="K21" i="1"/>
  <c r="L21" i="1" s="1"/>
  <c r="L20" i="1" l="1"/>
  <c r="K30" i="1"/>
  <c r="L30" i="1" s="1"/>
</calcChain>
</file>

<file path=xl/sharedStrings.xml><?xml version="1.0" encoding="utf-8"?>
<sst xmlns="http://schemas.openxmlformats.org/spreadsheetml/2006/main" count="120" uniqueCount="67">
  <si>
    <t>Date Sampled</t>
  </si>
  <si>
    <t>Remarks:</t>
  </si>
  <si>
    <t>Type of Test:</t>
  </si>
  <si>
    <t>Mean</t>
  </si>
  <si>
    <t>Sample No.</t>
  </si>
  <si>
    <t xml:space="preserve">Type of Test </t>
  </si>
  <si>
    <t>Generalized Value of "C"</t>
  </si>
  <si>
    <t>Table for Generalized Value of "C"</t>
  </si>
  <si>
    <t>Irregular Lump   ( i )</t>
  </si>
  <si>
    <t>Axial   ( a )</t>
  </si>
  <si>
    <t>Diametral   ( d )</t>
  </si>
  <si>
    <t>Block ( b )</t>
  </si>
  <si>
    <t>mm</t>
  </si>
  <si>
    <t>in.</t>
  </si>
  <si>
    <t>Core Size</t>
  </si>
  <si>
    <r>
      <t>The size corrected point load strength index, I</t>
    </r>
    <r>
      <rPr>
        <b/>
        <vertAlign val="subscript"/>
        <sz val="10"/>
        <rFont val="Arial"/>
        <family val="2"/>
      </rPr>
      <t>s(50)</t>
    </r>
    <r>
      <rPr>
        <b/>
        <sz val="10"/>
        <rFont val="Arial"/>
        <family val="2"/>
      </rPr>
      <t>, of a rock specimen is defined as the value of I</t>
    </r>
    <r>
      <rPr>
        <b/>
        <vertAlign val="subscript"/>
        <sz val="10"/>
        <rFont val="Arial"/>
        <family val="2"/>
      </rPr>
      <t>s</t>
    </r>
    <r>
      <rPr>
        <b/>
        <sz val="10"/>
        <rFont val="Arial"/>
        <family val="2"/>
      </rPr>
      <t xml:space="preserve"> that would have been measured by a diametral test with D = 50 mm.</t>
    </r>
  </si>
  <si>
    <t xml:space="preserve"> </t>
  </si>
  <si>
    <t>Core</t>
  </si>
  <si>
    <t>Test Results</t>
  </si>
  <si>
    <t>Diameter
D
(in.)</t>
  </si>
  <si>
    <t>Width
W
(in.)</t>
  </si>
  <si>
    <t>Depth
(ft.)</t>
  </si>
  <si>
    <r>
      <rPr>
        <sz val="8"/>
        <rFont val="Arial"/>
        <family val="2"/>
      </rPr>
      <t>Equivalent Core Diameter</t>
    </r>
    <r>
      <rPr>
        <sz val="7"/>
        <rFont val="Arial"/>
        <family val="2"/>
      </rPr>
      <t xml:space="preserve">
</t>
    </r>
    <r>
      <rPr>
        <sz val="8"/>
        <rFont val="Arial"/>
        <family val="2"/>
      </rPr>
      <t>D</t>
    </r>
    <r>
      <rPr>
        <vertAlign val="subscript"/>
        <sz val="8"/>
        <rFont val="Arial"/>
        <family val="2"/>
      </rPr>
      <t>e</t>
    </r>
    <r>
      <rPr>
        <sz val="8"/>
        <rFont val="Arial"/>
        <family val="2"/>
      </rPr>
      <t>.
(in.)</t>
    </r>
  </si>
  <si>
    <r>
      <t>D</t>
    </r>
    <r>
      <rPr>
        <vertAlign val="subscript"/>
        <sz val="10"/>
        <rFont val="Arial"/>
        <family val="2"/>
      </rPr>
      <t>e</t>
    </r>
    <r>
      <rPr>
        <vertAlign val="superscript"/>
        <sz val="10"/>
        <rFont val="Arial"/>
        <family val="2"/>
      </rPr>
      <t xml:space="preserve">2
</t>
    </r>
    <r>
      <rPr>
        <sz val="10"/>
        <rFont val="Arial"/>
        <family val="2"/>
      </rPr>
      <t>(in.)</t>
    </r>
  </si>
  <si>
    <t>Failure Load
P.
(lbs.)</t>
  </si>
  <si>
    <t xml:space="preserve"> ( 1 ) Strength Index
Is.
(psi)</t>
  </si>
  <si>
    <t>Size Correction Factor
F</t>
  </si>
  <si>
    <r>
      <t>Corrected Strength Index
I</t>
    </r>
    <r>
      <rPr>
        <vertAlign val="subscript"/>
        <sz val="9"/>
        <rFont val="Arial"/>
        <family val="2"/>
      </rPr>
      <t xml:space="preserve">s(50).
</t>
    </r>
    <r>
      <rPr>
        <sz val="9"/>
        <rFont val="Arial"/>
        <family val="2"/>
      </rPr>
      <t>(psi)</t>
    </r>
  </si>
  <si>
    <r>
      <t xml:space="preserve">( 2 ) Estimated Uniaxial Compressive Strength
</t>
    </r>
    <r>
      <rPr>
        <sz val="9"/>
        <rFont val="Symbol"/>
        <family val="1"/>
        <charset val="2"/>
      </rPr>
      <t>s</t>
    </r>
    <r>
      <rPr>
        <vertAlign val="subscript"/>
        <sz val="9"/>
        <rFont val="Arial"/>
        <family val="2"/>
      </rPr>
      <t>uc</t>
    </r>
    <r>
      <rPr>
        <sz val="9"/>
        <rFont val="Arial"/>
        <family val="2"/>
      </rPr>
      <t>,</t>
    </r>
    <r>
      <rPr>
        <sz val="8"/>
        <rFont val="Arial"/>
        <family val="2"/>
      </rPr>
      <t xml:space="preserve">
(psi)     </t>
    </r>
  </si>
  <si>
    <t>ITD 0881   (Rev. 03-13)</t>
  </si>
  <si>
    <t>Rock Point Load Test</t>
  </si>
  <si>
    <t>Key Number</t>
  </si>
  <si>
    <t>Project Number</t>
  </si>
  <si>
    <t>County</t>
  </si>
  <si>
    <t>Source Number</t>
  </si>
  <si>
    <t>Identification Number</t>
  </si>
  <si>
    <t>Sampled By</t>
  </si>
  <si>
    <t>Date Sample Received</t>
  </si>
  <si>
    <t>Station</t>
  </si>
  <si>
    <t>Test Hole</t>
  </si>
  <si>
    <t>Layer Number</t>
  </si>
  <si>
    <t>Depth</t>
  </si>
  <si>
    <t>Description of Rock</t>
  </si>
  <si>
    <t>Lab Number</t>
  </si>
  <si>
    <r>
      <t>D</t>
    </r>
    <r>
      <rPr>
        <vertAlign val="subscript"/>
        <sz val="8.5"/>
        <rFont val="Arial"/>
        <family val="2"/>
      </rPr>
      <t>e</t>
    </r>
    <r>
      <rPr>
        <sz val="8.5"/>
        <rFont val="Arial"/>
        <family val="2"/>
      </rPr>
      <t xml:space="preserve"> = Diameter for diametral tests</t>
    </r>
  </si>
  <si>
    <r>
      <t>D</t>
    </r>
    <r>
      <rPr>
        <vertAlign val="subscript"/>
        <sz val="8.5"/>
        <rFont val="Arial"/>
        <family val="2"/>
      </rPr>
      <t>e</t>
    </r>
    <r>
      <rPr>
        <sz val="8.5"/>
        <rFont val="Arial"/>
        <family val="2"/>
      </rPr>
      <t xml:space="preserve"> =     4A/</t>
    </r>
    <r>
      <rPr>
        <sz val="8.5"/>
        <rFont val="Symbol"/>
        <family val="1"/>
        <charset val="2"/>
      </rPr>
      <t>p</t>
    </r>
    <r>
      <rPr>
        <sz val="8.5"/>
        <rFont val="Arial"/>
        <family val="2"/>
      </rPr>
      <t xml:space="preserve">  for Axial, Block, and Lump tests.</t>
    </r>
  </si>
  <si>
    <r>
      <t>D</t>
    </r>
    <r>
      <rPr>
        <vertAlign val="subscript"/>
        <sz val="8.5"/>
        <rFont val="Arial"/>
        <family val="2"/>
      </rPr>
      <t>e</t>
    </r>
    <r>
      <rPr>
        <vertAlign val="superscript"/>
        <sz val="8.5"/>
        <rFont val="Arial"/>
        <family val="2"/>
      </rPr>
      <t>2</t>
    </r>
    <r>
      <rPr>
        <sz val="8.5"/>
        <rFont val="Arial"/>
        <family val="2"/>
      </rPr>
      <t xml:space="preserve"> = 4A/</t>
    </r>
    <r>
      <rPr>
        <sz val="8.5"/>
        <rFont val="Symbol"/>
        <family val="1"/>
        <charset val="2"/>
      </rPr>
      <t>p</t>
    </r>
    <r>
      <rPr>
        <sz val="8.5"/>
        <rFont val="Arial"/>
        <family val="2"/>
      </rPr>
      <t xml:space="preserve"> - for Axial, Block, and Lump tests.</t>
    </r>
  </si>
  <si>
    <r>
      <t xml:space="preserve"> </t>
    </r>
    <r>
      <rPr>
        <sz val="8.5"/>
        <rFont val="Arial"/>
        <family val="2"/>
      </rPr>
      <t>Rock Strength Designation</t>
    </r>
  </si>
  <si>
    <r>
      <rPr>
        <u/>
        <sz val="6"/>
        <rFont val="Arial"/>
        <family val="2"/>
      </rPr>
      <t xml:space="preserve"> psi   </t>
    </r>
    <r>
      <rPr>
        <sz val="6"/>
        <rFont val="Arial"/>
        <family val="2"/>
      </rPr>
      <t xml:space="preserve">
</t>
    </r>
    <r>
      <rPr>
        <sz val="6.5"/>
        <rFont val="Arial"/>
        <family val="2"/>
      </rPr>
      <t>35 - 145
145 - 725
725 - 3600
3600 - 7250
7250 - 14500
14500 - 36250
&gt; 36250</t>
    </r>
  </si>
  <si>
    <r>
      <rPr>
        <sz val="4"/>
        <rFont val="Arial"/>
        <family val="2"/>
      </rPr>
      <t xml:space="preserve">    </t>
    </r>
    <r>
      <rPr>
        <sz val="6"/>
        <rFont val="Arial"/>
        <family val="2"/>
      </rPr>
      <t xml:space="preserve">
 </t>
    </r>
    <r>
      <rPr>
        <sz val="6.5"/>
        <rFont val="Arial"/>
        <family val="2"/>
      </rPr>
      <t>Extremely Weak
 Very Weak
 Weak
 Medium Strong
 Strong
 Very Strong
 Extremely Strong</t>
    </r>
  </si>
  <si>
    <t>itd.idaho.gov</t>
  </si>
  <si>
    <t>ASTM Designation: D 5731 - 08</t>
  </si>
  <si>
    <t xml:space="preserve">(1) Strength Index: </t>
  </si>
  <si>
    <t>(1) Strength Index:</t>
  </si>
  <si>
    <t xml:space="preserve">F - Size Correction Factor:  </t>
  </si>
  <si>
    <r>
      <t>I</t>
    </r>
    <r>
      <rPr>
        <vertAlign val="subscript"/>
        <sz val="9"/>
        <rFont val="Arial"/>
        <family val="2"/>
      </rPr>
      <t>s(50)</t>
    </r>
    <r>
      <rPr>
        <sz val="9"/>
        <rFont val="Arial"/>
        <family val="2"/>
      </rPr>
      <t xml:space="preserve"> Corrected Strength Index: </t>
    </r>
  </si>
  <si>
    <t xml:space="preserve">(2) Estimated Uniaxial Compressive Strength:   </t>
  </si>
  <si>
    <t>Remark: This report covers only material as represented by the sample submitted and does not necessarily cover all material from this source.</t>
  </si>
  <si>
    <r>
      <rPr>
        <b/>
        <sz val="9"/>
        <rFont val="Arial"/>
        <family val="2"/>
      </rPr>
      <t xml:space="preserve"> I</t>
    </r>
    <r>
      <rPr>
        <b/>
        <vertAlign val="subscript"/>
        <sz val="9"/>
        <rFont val="Arial"/>
        <family val="2"/>
      </rPr>
      <t>s</t>
    </r>
    <r>
      <rPr>
        <b/>
        <sz val="9"/>
        <rFont val="Arial"/>
        <family val="2"/>
      </rPr>
      <t xml:space="preserve"> = P/D</t>
    </r>
    <r>
      <rPr>
        <b/>
        <vertAlign val="subscript"/>
        <sz val="9"/>
        <rFont val="Arial"/>
        <family val="2"/>
      </rPr>
      <t>e</t>
    </r>
    <r>
      <rPr>
        <b/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     (I</t>
    </r>
    <r>
      <rPr>
        <vertAlign val="subscript"/>
        <sz val="9"/>
        <rFont val="Arial"/>
        <family val="2"/>
      </rPr>
      <t>s</t>
    </r>
    <r>
      <rPr>
        <sz val="9"/>
        <rFont val="Arial"/>
        <family val="2"/>
      </rPr>
      <t>: psi; P: lbs.; De: in.)   (Test Type d)</t>
    </r>
  </si>
  <si>
    <r>
      <t xml:space="preserve"> </t>
    </r>
    <r>
      <rPr>
        <b/>
        <sz val="9"/>
        <rFont val="Arial"/>
        <family val="2"/>
      </rPr>
      <t>I</t>
    </r>
    <r>
      <rPr>
        <b/>
        <vertAlign val="subscript"/>
        <sz val="9"/>
        <rFont val="Arial"/>
        <family val="2"/>
      </rPr>
      <t>s</t>
    </r>
    <r>
      <rPr>
        <b/>
        <sz val="9"/>
        <rFont val="Arial"/>
        <family val="2"/>
      </rPr>
      <t xml:space="preserve"> = P/(4A/</t>
    </r>
    <r>
      <rPr>
        <b/>
        <sz val="9"/>
        <rFont val="Symbol"/>
        <family val="1"/>
        <charset val="2"/>
      </rPr>
      <t>p</t>
    </r>
    <r>
      <rPr>
        <b/>
        <sz val="9"/>
        <rFont val="Arial"/>
        <family val="2"/>
      </rPr>
      <t>)</t>
    </r>
    <r>
      <rPr>
        <sz val="9"/>
        <rFont val="Arial"/>
        <family val="2"/>
      </rPr>
      <t xml:space="preserve">  (I</t>
    </r>
    <r>
      <rPr>
        <vertAlign val="subscript"/>
        <sz val="9"/>
        <rFont val="Arial"/>
        <family val="2"/>
      </rPr>
      <t>s</t>
    </r>
    <r>
      <rPr>
        <sz val="9"/>
        <rFont val="Arial"/>
        <family val="2"/>
      </rPr>
      <t>: psi; P: lbs.; D: in.), A=DxW (in2) (Test Type a,b &amp; i)</t>
    </r>
  </si>
  <si>
    <r>
      <rPr>
        <b/>
        <sz val="9"/>
        <rFont val="Arial"/>
        <family val="2"/>
      </rPr>
      <t>F = (D/1.9685)</t>
    </r>
    <r>
      <rPr>
        <b/>
        <vertAlign val="superscript"/>
        <sz val="9"/>
        <rFont val="Arial"/>
        <family val="2"/>
      </rPr>
      <t>0.45</t>
    </r>
    <r>
      <rPr>
        <sz val="9"/>
        <rFont val="Arial"/>
        <family val="2"/>
      </rPr>
      <t xml:space="preserve">       (De : in.)</t>
    </r>
  </si>
  <si>
    <r>
      <t xml:space="preserve"> </t>
    </r>
    <r>
      <rPr>
        <b/>
        <sz val="9"/>
        <rFont val="Arial"/>
        <family val="2"/>
      </rPr>
      <t>Is(50) =  F x Is</t>
    </r>
  </si>
  <si>
    <r>
      <rPr>
        <b/>
        <sz val="9"/>
        <rFont val="Symbol"/>
        <family val="1"/>
        <charset val="2"/>
      </rPr>
      <t>s</t>
    </r>
    <r>
      <rPr>
        <b/>
        <vertAlign val="subscript"/>
        <sz val="9"/>
        <rFont val="Arial"/>
        <family val="2"/>
      </rPr>
      <t>uc</t>
    </r>
    <r>
      <rPr>
        <b/>
        <sz val="9"/>
        <rFont val="Arial"/>
        <family val="2"/>
      </rPr>
      <t xml:space="preserve"> = C x I</t>
    </r>
    <r>
      <rPr>
        <b/>
        <vertAlign val="subscript"/>
        <sz val="9"/>
        <rFont val="Arial"/>
        <family val="2"/>
      </rPr>
      <t>s(50)</t>
    </r>
  </si>
  <si>
    <t>Date</t>
  </si>
  <si>
    <t>Tested By</t>
  </si>
  <si>
    <t>Checked By</t>
  </si>
  <si>
    <t>Q.A. Engineer's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</si>
</sst>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9" x14ac:knownFonts="1">
    <font>
      <sz val="10"/>
      <name val="Arial"/>
    </font>
    <font>
      <i/>
      <sz val="8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bscript"/>
      <sz val="8"/>
      <name val="Arial"/>
      <family val="2"/>
    </font>
    <font>
      <sz val="9"/>
      <name val="Symbol"/>
      <family val="1"/>
      <charset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sz val="8.5"/>
      <name val="Arial"/>
      <family val="2"/>
    </font>
    <font>
      <sz val="9.5"/>
      <name val="Arial"/>
      <family val="2"/>
    </font>
    <font>
      <vertAlign val="subscript"/>
      <sz val="8.5"/>
      <name val="Arial"/>
      <family val="2"/>
    </font>
    <font>
      <sz val="8.5"/>
      <name val="Symbol"/>
      <family val="1"/>
      <charset val="2"/>
    </font>
    <font>
      <vertAlign val="superscript"/>
      <sz val="8.5"/>
      <name val="Arial"/>
      <family val="2"/>
    </font>
    <font>
      <sz val="4"/>
      <name val="Arial"/>
      <family val="2"/>
    </font>
    <font>
      <sz val="6.5"/>
      <name val="Arial"/>
      <family val="2"/>
    </font>
    <font>
      <u/>
      <sz val="6"/>
      <name val="Arial"/>
      <family val="2"/>
    </font>
    <font>
      <b/>
      <vertAlign val="subscript"/>
      <sz val="9"/>
      <name val="Arial"/>
      <family val="2"/>
    </font>
    <font>
      <b/>
      <vertAlign val="superscript"/>
      <sz val="9"/>
      <name val="Arial"/>
      <family val="2"/>
    </font>
    <font>
      <b/>
      <sz val="9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/>
    <xf numFmtId="2" fontId="4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164" fontId="0" fillId="0" borderId="1" xfId="0" applyNumberFormat="1" applyBorder="1"/>
    <xf numFmtId="1" fontId="0" fillId="0" borderId="1" xfId="0" applyNumberFormat="1" applyBorder="1"/>
    <xf numFmtId="164" fontId="2" fillId="0" borderId="1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8" xfId="0" applyBorder="1"/>
    <xf numFmtId="164" fontId="2" fillId="0" borderId="0" xfId="0" applyNumberFormat="1" applyFont="1" applyBorder="1" applyAlignment="1">
      <alignment horizontal="center" vertical="center"/>
    </xf>
    <xf numFmtId="0" fontId="0" fillId="0" borderId="9" xfId="0" applyBorder="1"/>
    <xf numFmtId="0" fontId="4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Protection="1">
      <protection locked="0"/>
    </xf>
    <xf numFmtId="1" fontId="4" fillId="0" borderId="1" xfId="0" applyNumberFormat="1" applyFont="1" applyBorder="1" applyProtection="1">
      <protection locked="0"/>
    </xf>
    <xf numFmtId="0" fontId="0" fillId="0" borderId="0" xfId="0" applyAlignment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2" fillId="0" borderId="6" xfId="0" applyFont="1" applyBorder="1"/>
    <xf numFmtId="0" fontId="12" fillId="0" borderId="0" xfId="0" applyFont="1"/>
    <xf numFmtId="0" fontId="2" fillId="0" borderId="0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Border="1"/>
    <xf numFmtId="0" fontId="12" fillId="0" borderId="10" xfId="0" applyFont="1" applyBorder="1"/>
    <xf numFmtId="0" fontId="12" fillId="0" borderId="37" xfId="0" applyFont="1" applyBorder="1" applyAlignment="1" applyProtection="1">
      <alignment horizontal="left"/>
      <protection locked="0"/>
    </xf>
    <xf numFmtId="0" fontId="12" fillId="0" borderId="23" xfId="0" applyFont="1" applyBorder="1" applyAlignment="1">
      <alignment horizontal="left"/>
    </xf>
    <xf numFmtId="0" fontId="12" fillId="0" borderId="36" xfId="0" applyFont="1" applyBorder="1" applyAlignment="1">
      <alignment horizontal="left"/>
    </xf>
    <xf numFmtId="0" fontId="12" fillId="0" borderId="23" xfId="0" applyFont="1" applyBorder="1" applyAlignment="1" applyProtection="1">
      <alignment horizontal="left"/>
    </xf>
    <xf numFmtId="0" fontId="2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right" vertical="top" wrapText="1"/>
    </xf>
    <xf numFmtId="0" fontId="16" fillId="0" borderId="15" xfId="0" applyFont="1" applyFill="1" applyBorder="1" applyAlignment="1">
      <alignment horizontal="right" vertical="top" wrapText="1"/>
    </xf>
    <xf numFmtId="0" fontId="16" fillId="0" borderId="16" xfId="0" applyFont="1" applyFill="1" applyBorder="1" applyAlignment="1">
      <alignment vertical="top" wrapText="1"/>
    </xf>
    <xf numFmtId="0" fontId="16" fillId="0" borderId="17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8" xfId="0" applyFont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2" fillId="0" borderId="26" xfId="0" applyFont="1" applyBorder="1" applyAlignment="1" applyProtection="1">
      <alignment horizontal="left"/>
      <protection locked="0"/>
    </xf>
    <xf numFmtId="0" fontId="2" fillId="2" borderId="23" xfId="0" applyFont="1" applyFill="1" applyBorder="1" applyAlignment="1">
      <alignment horizontal="center" vertical="center" textRotation="180" wrapText="1"/>
    </xf>
    <xf numFmtId="0" fontId="2" fillId="2" borderId="24" xfId="0" applyFont="1" applyFill="1" applyBorder="1" applyAlignment="1">
      <alignment horizontal="center" vertical="center" textRotation="180" wrapText="1"/>
    </xf>
    <xf numFmtId="0" fontId="2" fillId="2" borderId="25" xfId="0" applyFont="1" applyFill="1" applyBorder="1" applyAlignment="1">
      <alignment horizontal="center" vertical="center" textRotation="180" wrapText="1"/>
    </xf>
    <xf numFmtId="0" fontId="18" fillId="0" borderId="12" xfId="0" applyFont="1" applyBorder="1"/>
    <xf numFmtId="0" fontId="18" fillId="0" borderId="26" xfId="0" applyFont="1" applyBorder="1"/>
    <xf numFmtId="0" fontId="18" fillId="0" borderId="13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0" borderId="15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7" xfId="0" applyBorder="1" applyProtection="1">
      <protection locked="0"/>
    </xf>
    <xf numFmtId="0" fontId="18" fillId="0" borderId="12" xfId="0" applyFont="1" applyBorder="1" applyAlignment="1"/>
    <xf numFmtId="0" fontId="18" fillId="0" borderId="13" xfId="0" applyFont="1" applyBorder="1" applyAlignment="1"/>
    <xf numFmtId="0" fontId="0" fillId="0" borderId="15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28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6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8" fillId="0" borderId="26" xfId="0" applyFont="1" applyBorder="1" applyAlignment="1"/>
    <xf numFmtId="0" fontId="18" fillId="0" borderId="27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9" fillId="0" borderId="31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0" fillId="0" borderId="8" xfId="0" applyBorder="1" applyAlignment="1" applyProtection="1">
      <protection locked="0"/>
    </xf>
    <xf numFmtId="0" fontId="12" fillId="0" borderId="38" xfId="0" applyFont="1" applyBorder="1" applyProtection="1">
      <protection locked="0"/>
    </xf>
    <xf numFmtId="0" fontId="12" fillId="0" borderId="39" xfId="0" applyFont="1" applyBorder="1" applyProtection="1">
      <protection locked="0"/>
    </xf>
    <xf numFmtId="0" fontId="12" fillId="0" borderId="40" xfId="0" applyFont="1" applyBorder="1" applyProtection="1">
      <protection locked="0"/>
    </xf>
    <xf numFmtId="1" fontId="5" fillId="0" borderId="1" xfId="0" applyNumberFormat="1" applyFont="1" applyBorder="1" applyProtection="1">
      <protection locked="0"/>
    </xf>
    <xf numFmtId="2" fontId="5" fillId="0" borderId="1" xfId="0" applyNumberFormat="1" applyFont="1" applyBorder="1" applyProtection="1"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38</xdr:row>
      <xdr:rowOff>83820</xdr:rowOff>
    </xdr:from>
    <xdr:to>
      <xdr:col>3</xdr:col>
      <xdr:colOff>327660</xdr:colOff>
      <xdr:row>38</xdr:row>
      <xdr:rowOff>152400</xdr:rowOff>
    </xdr:to>
    <xdr:sp macro="" textlink="">
      <xdr:nvSpPr>
        <xdr:cNvPr id="1129" name="Line 2"/>
        <xdr:cNvSpPr>
          <a:spLocks noChangeShapeType="1"/>
        </xdr:cNvSpPr>
      </xdr:nvSpPr>
      <xdr:spPr bwMode="auto">
        <a:xfrm>
          <a:off x="1447800" y="7658100"/>
          <a:ext cx="22860" cy="685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335280</xdr:colOff>
      <xdr:row>38</xdr:row>
      <xdr:rowOff>0</xdr:rowOff>
    </xdr:from>
    <xdr:to>
      <xdr:col>3</xdr:col>
      <xdr:colOff>396240</xdr:colOff>
      <xdr:row>39</xdr:row>
      <xdr:rowOff>0</xdr:rowOff>
    </xdr:to>
    <xdr:sp macro="" textlink="">
      <xdr:nvSpPr>
        <xdr:cNvPr id="1130" name="Line 4"/>
        <xdr:cNvSpPr>
          <a:spLocks noChangeShapeType="1"/>
        </xdr:cNvSpPr>
      </xdr:nvSpPr>
      <xdr:spPr bwMode="auto">
        <a:xfrm flipV="1">
          <a:off x="1478280" y="7574280"/>
          <a:ext cx="6096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403860</xdr:colOff>
      <xdr:row>38</xdr:row>
      <xdr:rowOff>0</xdr:rowOff>
    </xdr:from>
    <xdr:to>
      <xdr:col>4</xdr:col>
      <xdr:colOff>304800</xdr:colOff>
      <xdr:row>38</xdr:row>
      <xdr:rowOff>0</xdr:rowOff>
    </xdr:to>
    <xdr:sp macro="" textlink="">
      <xdr:nvSpPr>
        <xdr:cNvPr id="1131" name="Line 5"/>
        <xdr:cNvSpPr>
          <a:spLocks noChangeShapeType="1"/>
        </xdr:cNvSpPr>
      </xdr:nvSpPr>
      <xdr:spPr bwMode="auto">
        <a:xfrm>
          <a:off x="1546860" y="7574280"/>
          <a:ext cx="365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53340</xdr:colOff>
      <xdr:row>0</xdr:row>
      <xdr:rowOff>38100</xdr:rowOff>
    </xdr:from>
    <xdr:to>
      <xdr:col>0</xdr:col>
      <xdr:colOff>510540</xdr:colOff>
      <xdr:row>3</xdr:row>
      <xdr:rowOff>53340</xdr:rowOff>
    </xdr:to>
    <xdr:pic>
      <xdr:nvPicPr>
        <xdr:cNvPr id="1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3810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tabSelected="1" zoomScaleNormal="100" workbookViewId="0">
      <selection activeCell="N5" sqref="N5:O5"/>
    </sheetView>
  </sheetViews>
  <sheetFormatPr defaultRowHeight="13.2" x14ac:dyDescent="0.25"/>
  <cols>
    <col min="1" max="1" width="7.6640625" customWidth="1"/>
    <col min="2" max="2" width="3.33203125" customWidth="1"/>
    <col min="3" max="3" width="5.6640625" customWidth="1"/>
    <col min="4" max="4" width="6.77734375" customWidth="1"/>
    <col min="5" max="5" width="6.44140625" customWidth="1"/>
    <col min="6" max="6" width="7.33203125" customWidth="1"/>
    <col min="7" max="8" width="6.6640625" customWidth="1"/>
    <col min="9" max="9" width="8.6640625" customWidth="1"/>
    <col min="10" max="10" width="8.33203125" customWidth="1"/>
    <col min="11" max="11" width="9.109375" customWidth="1"/>
    <col min="12" max="12" width="5.33203125" customWidth="1"/>
    <col min="13" max="13" width="4.6640625" customWidth="1"/>
    <col min="14" max="14" width="7.5546875" customWidth="1"/>
    <col min="15" max="15" width="11.21875" customWidth="1"/>
  </cols>
  <sheetData>
    <row r="1" spans="1:15" ht="4.2" customHeight="1" x14ac:dyDescent="0.25">
      <c r="A1" s="2"/>
      <c r="B1" s="2"/>
      <c r="C1" s="2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</row>
    <row r="2" spans="1:15" ht="17.399999999999999" x14ac:dyDescent="0.25">
      <c r="A2" s="27"/>
      <c r="B2" s="27"/>
      <c r="C2" s="27"/>
      <c r="D2" s="151" t="s">
        <v>30</v>
      </c>
      <c r="E2" s="151"/>
      <c r="F2" s="151"/>
      <c r="G2" s="151"/>
      <c r="H2" s="151"/>
      <c r="I2" s="151"/>
      <c r="J2" s="151"/>
      <c r="K2" s="151"/>
      <c r="L2" s="151"/>
      <c r="M2" s="33"/>
      <c r="N2" s="48" t="s">
        <v>29</v>
      </c>
      <c r="O2" s="48"/>
    </row>
    <row r="3" spans="1:15" x14ac:dyDescent="0.25">
      <c r="A3" s="27"/>
      <c r="B3" s="27"/>
      <c r="C3" s="27"/>
      <c r="D3" s="47" t="s">
        <v>51</v>
      </c>
      <c r="E3" s="47"/>
      <c r="F3" s="47"/>
      <c r="G3" s="47"/>
      <c r="H3" s="47"/>
      <c r="I3" s="47"/>
      <c r="J3" s="47"/>
      <c r="K3" s="47"/>
      <c r="L3" s="47"/>
      <c r="M3" s="32"/>
      <c r="N3" s="46" t="s">
        <v>50</v>
      </c>
      <c r="O3" s="46"/>
    </row>
    <row r="4" spans="1:15" ht="7.2" customHeight="1" x14ac:dyDescent="0.25">
      <c r="A4" s="27"/>
      <c r="B4" s="27"/>
      <c r="C4" s="27"/>
      <c r="D4" s="29"/>
      <c r="E4" s="29"/>
      <c r="F4" s="29"/>
      <c r="G4" s="29"/>
      <c r="H4" s="29"/>
      <c r="I4" s="29"/>
      <c r="J4" s="29"/>
      <c r="K4" s="29"/>
      <c r="L4" s="28"/>
      <c r="M4" s="20"/>
      <c r="N4" s="20"/>
      <c r="O4" s="20"/>
    </row>
    <row r="5" spans="1:15" ht="16.2" customHeight="1" x14ac:dyDescent="0.25">
      <c r="A5" s="27"/>
      <c r="B5" s="27"/>
      <c r="C5" s="27"/>
      <c r="D5" s="29"/>
      <c r="E5" s="29"/>
      <c r="F5" s="29"/>
      <c r="G5" s="29"/>
      <c r="H5" s="29"/>
      <c r="I5" s="29"/>
      <c r="J5" s="29"/>
      <c r="L5" s="48" t="s">
        <v>43</v>
      </c>
      <c r="M5" s="48"/>
      <c r="N5" s="128"/>
      <c r="O5" s="128"/>
    </row>
    <row r="6" spans="1:15" ht="6.6" customHeight="1" x14ac:dyDescent="0.25">
      <c r="A6" s="27"/>
      <c r="B6" s="27"/>
      <c r="C6" s="27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10.8" customHeight="1" x14ac:dyDescent="0.25">
      <c r="A7" s="130" t="s">
        <v>31</v>
      </c>
      <c r="B7" s="131"/>
      <c r="C7" s="130" t="s">
        <v>32</v>
      </c>
      <c r="D7" s="146"/>
      <c r="E7" s="146"/>
      <c r="F7" s="146"/>
      <c r="G7" s="146"/>
      <c r="H7" s="131"/>
      <c r="I7" s="120" t="s">
        <v>33</v>
      </c>
      <c r="J7" s="121"/>
      <c r="K7" s="122"/>
      <c r="L7" s="120" t="s">
        <v>34</v>
      </c>
      <c r="M7" s="121"/>
      <c r="N7" s="121"/>
      <c r="O7" s="122"/>
    </row>
    <row r="8" spans="1:15" ht="15.6" customHeight="1" x14ac:dyDescent="0.25">
      <c r="A8" s="132"/>
      <c r="B8" s="133"/>
      <c r="C8" s="132"/>
      <c r="D8" s="156"/>
      <c r="E8" s="156"/>
      <c r="F8" s="156"/>
      <c r="G8" s="156"/>
      <c r="H8" s="133"/>
      <c r="I8" s="127"/>
      <c r="J8" s="128"/>
      <c r="K8" s="129"/>
      <c r="L8" s="127"/>
      <c r="M8" s="128"/>
      <c r="N8" s="128"/>
      <c r="O8" s="129"/>
    </row>
    <row r="9" spans="1:15" ht="10.8" customHeight="1" x14ac:dyDescent="0.25">
      <c r="A9" s="130" t="s">
        <v>35</v>
      </c>
      <c r="B9" s="146"/>
      <c r="C9" s="146"/>
      <c r="D9" s="146"/>
      <c r="E9" s="146"/>
      <c r="F9" s="131"/>
      <c r="G9" s="120" t="s">
        <v>36</v>
      </c>
      <c r="H9" s="121"/>
      <c r="I9" s="121"/>
      <c r="J9" s="122"/>
      <c r="K9" s="120" t="s">
        <v>0</v>
      </c>
      <c r="L9" s="122"/>
      <c r="M9" s="120" t="s">
        <v>37</v>
      </c>
      <c r="N9" s="121"/>
      <c r="O9" s="122"/>
    </row>
    <row r="10" spans="1:15" ht="15.6" customHeight="1" x14ac:dyDescent="0.25">
      <c r="A10" s="132"/>
      <c r="B10" s="156"/>
      <c r="C10" s="156"/>
      <c r="D10" s="156"/>
      <c r="E10" s="156"/>
      <c r="F10" s="133"/>
      <c r="G10" s="127"/>
      <c r="H10" s="128"/>
      <c r="I10" s="128"/>
      <c r="J10" s="129"/>
      <c r="K10" s="127"/>
      <c r="L10" s="129"/>
      <c r="M10" s="127"/>
      <c r="N10" s="128"/>
      <c r="O10" s="129"/>
    </row>
    <row r="11" spans="1:15" ht="10.8" customHeight="1" x14ac:dyDescent="0.25">
      <c r="A11" s="130" t="s">
        <v>38</v>
      </c>
      <c r="B11" s="146"/>
      <c r="C11" s="146"/>
      <c r="D11" s="131"/>
      <c r="E11" s="120" t="s">
        <v>39</v>
      </c>
      <c r="F11" s="121"/>
      <c r="G11" s="122"/>
      <c r="H11" s="120" t="s">
        <v>40</v>
      </c>
      <c r="I11" s="121"/>
      <c r="J11" s="122"/>
      <c r="K11" s="120" t="s">
        <v>41</v>
      </c>
      <c r="L11" s="121"/>
      <c r="M11" s="121"/>
      <c r="N11" s="121"/>
      <c r="O11" s="122"/>
    </row>
    <row r="12" spans="1:15" ht="15" customHeight="1" x14ac:dyDescent="0.25">
      <c r="A12" s="132"/>
      <c r="B12" s="156"/>
      <c r="C12" s="156"/>
      <c r="D12" s="133"/>
      <c r="E12" s="127"/>
      <c r="F12" s="128"/>
      <c r="G12" s="129"/>
      <c r="H12" s="127"/>
      <c r="I12" s="128"/>
      <c r="J12" s="129"/>
      <c r="K12" s="127"/>
      <c r="L12" s="128"/>
      <c r="M12" s="128"/>
      <c r="N12" s="128"/>
      <c r="O12" s="129"/>
    </row>
    <row r="13" spans="1:15" ht="10.8" customHeight="1" x14ac:dyDescent="0.25">
      <c r="A13" s="130" t="s">
        <v>42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31"/>
    </row>
    <row r="14" spans="1:15" ht="15.6" customHeight="1" x14ac:dyDescent="0.25">
      <c r="A14" s="132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33"/>
    </row>
    <row r="15" spans="1:15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3"/>
      <c r="O15" s="23"/>
    </row>
    <row r="16" spans="1:15" ht="22.8" customHeight="1" x14ac:dyDescent="0.3">
      <c r="A16" s="62" t="s">
        <v>4</v>
      </c>
      <c r="B16" s="117" t="s">
        <v>5</v>
      </c>
      <c r="C16" s="63" t="s">
        <v>17</v>
      </c>
      <c r="D16" s="63"/>
      <c r="E16" s="63"/>
      <c r="F16" s="63"/>
      <c r="G16" s="63"/>
      <c r="H16" s="63" t="s">
        <v>18</v>
      </c>
      <c r="I16" s="63"/>
      <c r="J16" s="63"/>
      <c r="K16" s="63"/>
      <c r="L16" s="61" t="s">
        <v>28</v>
      </c>
      <c r="M16" s="61"/>
      <c r="N16" s="54" t="s">
        <v>47</v>
      </c>
      <c r="O16" s="55"/>
    </row>
    <row r="17" spans="1:15" ht="21.9" customHeight="1" x14ac:dyDescent="0.25">
      <c r="A17" s="62"/>
      <c r="B17" s="118"/>
      <c r="C17" s="71" t="s">
        <v>21</v>
      </c>
      <c r="D17" s="71" t="s">
        <v>19</v>
      </c>
      <c r="E17" s="68" t="s">
        <v>20</v>
      </c>
      <c r="F17" s="115" t="s">
        <v>22</v>
      </c>
      <c r="G17" s="60" t="s">
        <v>23</v>
      </c>
      <c r="H17" s="71" t="s">
        <v>24</v>
      </c>
      <c r="I17" s="61" t="s">
        <v>25</v>
      </c>
      <c r="J17" s="64" t="s">
        <v>26</v>
      </c>
      <c r="K17" s="67" t="s">
        <v>27</v>
      </c>
      <c r="L17" s="61"/>
      <c r="M17" s="61"/>
      <c r="N17" s="56" t="s">
        <v>48</v>
      </c>
      <c r="O17" s="58" t="s">
        <v>49</v>
      </c>
    </row>
    <row r="18" spans="1:15" ht="21.9" customHeight="1" x14ac:dyDescent="0.25">
      <c r="A18" s="62"/>
      <c r="B18" s="118"/>
      <c r="C18" s="71"/>
      <c r="D18" s="71"/>
      <c r="E18" s="69"/>
      <c r="F18" s="115"/>
      <c r="G18" s="60"/>
      <c r="H18" s="71"/>
      <c r="I18" s="61"/>
      <c r="J18" s="65"/>
      <c r="K18" s="67"/>
      <c r="L18" s="61"/>
      <c r="M18" s="61"/>
      <c r="N18" s="56"/>
      <c r="O18" s="58"/>
    </row>
    <row r="19" spans="1:15" ht="21.9" customHeight="1" x14ac:dyDescent="0.25">
      <c r="A19" s="62"/>
      <c r="B19" s="119"/>
      <c r="C19" s="71"/>
      <c r="D19" s="71"/>
      <c r="E19" s="70"/>
      <c r="F19" s="115"/>
      <c r="G19" s="60"/>
      <c r="H19" s="71"/>
      <c r="I19" s="61"/>
      <c r="J19" s="66"/>
      <c r="K19" s="67"/>
      <c r="L19" s="61"/>
      <c r="M19" s="61"/>
      <c r="N19" s="57"/>
      <c r="O19" s="59"/>
    </row>
    <row r="20" spans="1:15" ht="20.100000000000001" customHeight="1" x14ac:dyDescent="0.25">
      <c r="A20" s="24" t="s">
        <v>16</v>
      </c>
      <c r="B20" s="24" t="s">
        <v>16</v>
      </c>
      <c r="C20" s="25" t="s">
        <v>16</v>
      </c>
      <c r="D20" s="25">
        <v>0</v>
      </c>
      <c r="E20" s="25"/>
      <c r="F20" s="9">
        <f t="shared" ref="F20:F29" si="0">IF(B20="d",D20,SQRT(4*(D20*E20)/3.1416))</f>
        <v>0</v>
      </c>
      <c r="G20" s="9">
        <f t="shared" ref="G20:G29" si="1">(F20*F20)</f>
        <v>0</v>
      </c>
      <c r="H20" s="26" t="s">
        <v>16</v>
      </c>
      <c r="I20" s="9">
        <f t="shared" ref="I20:I29" si="2">IF(G20&gt;0,H20/G20,0)</f>
        <v>0</v>
      </c>
      <c r="J20" s="9">
        <f t="shared" ref="J20:J29" si="3">POWER(F20/1.9685,0.45)</f>
        <v>0</v>
      </c>
      <c r="K20" s="9">
        <f t="shared" ref="K20:K29" si="4">IF(I20="","",J20*I20)</f>
        <v>0</v>
      </c>
      <c r="L20" s="78">
        <f>K20*24.5</f>
        <v>0</v>
      </c>
      <c r="M20" s="78"/>
      <c r="N20" s="79" t="s">
        <v>16</v>
      </c>
      <c r="O20" s="79"/>
    </row>
    <row r="21" spans="1:15" ht="20.100000000000001" customHeight="1" x14ac:dyDescent="0.25">
      <c r="A21" s="24" t="s">
        <v>16</v>
      </c>
      <c r="B21" s="24" t="s">
        <v>16</v>
      </c>
      <c r="C21" s="25" t="s">
        <v>16</v>
      </c>
      <c r="D21" s="25">
        <v>0</v>
      </c>
      <c r="E21" s="25"/>
      <c r="F21" s="9">
        <f t="shared" si="0"/>
        <v>0</v>
      </c>
      <c r="G21" s="9">
        <f t="shared" si="1"/>
        <v>0</v>
      </c>
      <c r="H21" s="26" t="s">
        <v>16</v>
      </c>
      <c r="I21" s="9">
        <f t="shared" si="2"/>
        <v>0</v>
      </c>
      <c r="J21" s="9">
        <f t="shared" si="3"/>
        <v>0</v>
      </c>
      <c r="K21" s="9">
        <f t="shared" si="4"/>
        <v>0</v>
      </c>
      <c r="L21" s="78">
        <f>K21*24.5</f>
        <v>0</v>
      </c>
      <c r="M21" s="78"/>
      <c r="N21" s="79"/>
      <c r="O21" s="79"/>
    </row>
    <row r="22" spans="1:15" ht="20.100000000000001" customHeight="1" x14ac:dyDescent="0.25">
      <c r="A22" s="24" t="s">
        <v>16</v>
      </c>
      <c r="B22" s="24" t="s">
        <v>16</v>
      </c>
      <c r="C22" s="25" t="s">
        <v>16</v>
      </c>
      <c r="D22" s="25">
        <v>0</v>
      </c>
      <c r="E22" s="25"/>
      <c r="F22" s="9">
        <f t="shared" si="0"/>
        <v>0</v>
      </c>
      <c r="G22" s="9">
        <f t="shared" si="1"/>
        <v>0</v>
      </c>
      <c r="H22" s="26" t="s">
        <v>16</v>
      </c>
      <c r="I22" s="9">
        <f t="shared" si="2"/>
        <v>0</v>
      </c>
      <c r="J22" s="9">
        <f t="shared" si="3"/>
        <v>0</v>
      </c>
      <c r="K22" s="9">
        <f t="shared" si="4"/>
        <v>0</v>
      </c>
      <c r="L22" s="78">
        <f>K22*24.5</f>
        <v>0</v>
      </c>
      <c r="M22" s="78"/>
      <c r="N22" s="79" t="s">
        <v>16</v>
      </c>
      <c r="O22" s="79"/>
    </row>
    <row r="23" spans="1:15" ht="20.100000000000001" customHeight="1" x14ac:dyDescent="0.25">
      <c r="A23" s="24" t="s">
        <v>16</v>
      </c>
      <c r="B23" s="24" t="s">
        <v>16</v>
      </c>
      <c r="C23" s="25" t="s">
        <v>16</v>
      </c>
      <c r="D23" s="25">
        <v>0</v>
      </c>
      <c r="E23" s="25"/>
      <c r="F23" s="9">
        <f t="shared" si="0"/>
        <v>0</v>
      </c>
      <c r="G23" s="9">
        <f t="shared" si="1"/>
        <v>0</v>
      </c>
      <c r="H23" s="26" t="s">
        <v>16</v>
      </c>
      <c r="I23" s="9">
        <f t="shared" si="2"/>
        <v>0</v>
      </c>
      <c r="J23" s="9">
        <f t="shared" si="3"/>
        <v>0</v>
      </c>
      <c r="K23" s="9">
        <f t="shared" si="4"/>
        <v>0</v>
      </c>
      <c r="L23" s="78">
        <f t="shared" ref="L23:L30" si="5">K23*24.5</f>
        <v>0</v>
      </c>
      <c r="M23" s="78"/>
      <c r="N23" s="79" t="s">
        <v>16</v>
      </c>
      <c r="O23" s="79"/>
    </row>
    <row r="24" spans="1:15" ht="20.100000000000001" customHeight="1" x14ac:dyDescent="0.25">
      <c r="A24" s="24" t="s">
        <v>16</v>
      </c>
      <c r="B24" s="24" t="s">
        <v>16</v>
      </c>
      <c r="C24" s="25" t="s">
        <v>16</v>
      </c>
      <c r="D24" s="25">
        <v>0</v>
      </c>
      <c r="E24" s="25"/>
      <c r="F24" s="9">
        <f t="shared" si="0"/>
        <v>0</v>
      </c>
      <c r="G24" s="9">
        <f t="shared" si="1"/>
        <v>0</v>
      </c>
      <c r="H24" s="26" t="s">
        <v>16</v>
      </c>
      <c r="I24" s="9">
        <f t="shared" si="2"/>
        <v>0</v>
      </c>
      <c r="J24" s="9">
        <f t="shared" si="3"/>
        <v>0</v>
      </c>
      <c r="K24" s="9">
        <f t="shared" si="4"/>
        <v>0</v>
      </c>
      <c r="L24" s="78">
        <f t="shared" si="5"/>
        <v>0</v>
      </c>
      <c r="M24" s="78"/>
      <c r="N24" s="79" t="s">
        <v>16</v>
      </c>
      <c r="O24" s="79"/>
    </row>
    <row r="25" spans="1:15" ht="20.100000000000001" customHeight="1" x14ac:dyDescent="0.25">
      <c r="A25" s="24" t="s">
        <v>16</v>
      </c>
      <c r="B25" s="24" t="s">
        <v>16</v>
      </c>
      <c r="C25" s="25" t="s">
        <v>16</v>
      </c>
      <c r="D25" s="25">
        <v>0</v>
      </c>
      <c r="E25" s="25"/>
      <c r="F25" s="9">
        <f t="shared" si="0"/>
        <v>0</v>
      </c>
      <c r="G25" s="9">
        <f t="shared" si="1"/>
        <v>0</v>
      </c>
      <c r="H25" s="26" t="s">
        <v>16</v>
      </c>
      <c r="I25" s="9">
        <f t="shared" si="2"/>
        <v>0</v>
      </c>
      <c r="J25" s="9">
        <f t="shared" si="3"/>
        <v>0</v>
      </c>
      <c r="K25" s="9">
        <f t="shared" si="4"/>
        <v>0</v>
      </c>
      <c r="L25" s="78">
        <f t="shared" si="5"/>
        <v>0</v>
      </c>
      <c r="M25" s="78"/>
      <c r="N25" s="79" t="s">
        <v>16</v>
      </c>
      <c r="O25" s="79"/>
    </row>
    <row r="26" spans="1:15" ht="20.100000000000001" customHeight="1" x14ac:dyDescent="0.25">
      <c r="A26" s="24" t="s">
        <v>16</v>
      </c>
      <c r="B26" s="24" t="s">
        <v>16</v>
      </c>
      <c r="C26" s="25" t="s">
        <v>16</v>
      </c>
      <c r="D26" s="25">
        <v>0</v>
      </c>
      <c r="E26" s="25"/>
      <c r="F26" s="9">
        <f t="shared" si="0"/>
        <v>0</v>
      </c>
      <c r="G26" s="9">
        <f t="shared" si="1"/>
        <v>0</v>
      </c>
      <c r="H26" s="26" t="s">
        <v>16</v>
      </c>
      <c r="I26" s="9">
        <f t="shared" si="2"/>
        <v>0</v>
      </c>
      <c r="J26" s="9">
        <f t="shared" si="3"/>
        <v>0</v>
      </c>
      <c r="K26" s="9">
        <f t="shared" si="4"/>
        <v>0</v>
      </c>
      <c r="L26" s="78">
        <f t="shared" si="5"/>
        <v>0</v>
      </c>
      <c r="M26" s="78"/>
      <c r="N26" s="79" t="s">
        <v>16</v>
      </c>
      <c r="O26" s="79"/>
    </row>
    <row r="27" spans="1:15" ht="20.100000000000001" customHeight="1" x14ac:dyDescent="0.25">
      <c r="A27" s="24" t="s">
        <v>16</v>
      </c>
      <c r="B27" s="24" t="s">
        <v>16</v>
      </c>
      <c r="C27" s="25" t="s">
        <v>16</v>
      </c>
      <c r="D27" s="25">
        <v>0</v>
      </c>
      <c r="E27" s="25"/>
      <c r="F27" s="9">
        <f t="shared" si="0"/>
        <v>0</v>
      </c>
      <c r="G27" s="9">
        <f t="shared" si="1"/>
        <v>0</v>
      </c>
      <c r="H27" s="26" t="s">
        <v>16</v>
      </c>
      <c r="I27" s="9">
        <f t="shared" si="2"/>
        <v>0</v>
      </c>
      <c r="J27" s="9">
        <f t="shared" si="3"/>
        <v>0</v>
      </c>
      <c r="K27" s="9">
        <f t="shared" si="4"/>
        <v>0</v>
      </c>
      <c r="L27" s="78">
        <f t="shared" si="5"/>
        <v>0</v>
      </c>
      <c r="M27" s="78"/>
      <c r="N27" s="79" t="s">
        <v>16</v>
      </c>
      <c r="O27" s="79"/>
    </row>
    <row r="28" spans="1:15" ht="20.100000000000001" customHeight="1" x14ac:dyDescent="0.25">
      <c r="A28" s="24" t="s">
        <v>16</v>
      </c>
      <c r="B28" s="24" t="s">
        <v>16</v>
      </c>
      <c r="C28" s="25" t="s">
        <v>16</v>
      </c>
      <c r="D28" s="25">
        <v>0</v>
      </c>
      <c r="E28" s="25"/>
      <c r="F28" s="9">
        <f t="shared" si="0"/>
        <v>0</v>
      </c>
      <c r="G28" s="9">
        <f t="shared" si="1"/>
        <v>0</v>
      </c>
      <c r="H28" s="26" t="s">
        <v>16</v>
      </c>
      <c r="I28" s="9">
        <f t="shared" si="2"/>
        <v>0</v>
      </c>
      <c r="J28" s="9">
        <f t="shared" si="3"/>
        <v>0</v>
      </c>
      <c r="K28" s="9">
        <f t="shared" si="4"/>
        <v>0</v>
      </c>
      <c r="L28" s="78">
        <f t="shared" si="5"/>
        <v>0</v>
      </c>
      <c r="M28" s="78"/>
      <c r="N28" s="79" t="s">
        <v>16</v>
      </c>
      <c r="O28" s="79"/>
    </row>
    <row r="29" spans="1:15" ht="20.100000000000001" customHeight="1" x14ac:dyDescent="0.25">
      <c r="A29" s="24" t="s">
        <v>16</v>
      </c>
      <c r="B29" s="24" t="s">
        <v>16</v>
      </c>
      <c r="C29" s="25" t="s">
        <v>16</v>
      </c>
      <c r="D29" s="25">
        <v>0</v>
      </c>
      <c r="E29" s="25"/>
      <c r="F29" s="9">
        <f t="shared" si="0"/>
        <v>0</v>
      </c>
      <c r="G29" s="9">
        <f t="shared" si="1"/>
        <v>0</v>
      </c>
      <c r="H29" s="26" t="s">
        <v>16</v>
      </c>
      <c r="I29" s="9">
        <f t="shared" si="2"/>
        <v>0</v>
      </c>
      <c r="J29" s="9">
        <f t="shared" si="3"/>
        <v>0</v>
      </c>
      <c r="K29" s="9">
        <f t="shared" si="4"/>
        <v>0</v>
      </c>
      <c r="L29" s="78">
        <f t="shared" si="5"/>
        <v>0</v>
      </c>
      <c r="M29" s="78"/>
      <c r="N29" s="79" t="s">
        <v>16</v>
      </c>
      <c r="O29" s="79"/>
    </row>
    <row r="30" spans="1:15" ht="20.100000000000001" customHeight="1" x14ac:dyDescent="0.25">
      <c r="A30" s="10" t="s">
        <v>3</v>
      </c>
      <c r="B30" s="24"/>
      <c r="C30" s="25"/>
      <c r="D30" s="25"/>
      <c r="E30" s="25"/>
      <c r="F30" s="25"/>
      <c r="G30" s="25"/>
      <c r="H30" s="160" t="s">
        <v>16</v>
      </c>
      <c r="I30" s="161">
        <f>MEDIAN(I20:I29)*(I20+I23+I24+I27+I28)/5</f>
        <v>0</v>
      </c>
      <c r="J30" s="161"/>
      <c r="K30" s="161">
        <f>MEDIAN(K20:K29)*(K20+K23+K24+K27+K28)/5</f>
        <v>0</v>
      </c>
      <c r="L30" s="162">
        <f t="shared" si="5"/>
        <v>0</v>
      </c>
      <c r="M30" s="162"/>
      <c r="N30" s="141" t="s">
        <v>16</v>
      </c>
      <c r="O30" s="141"/>
    </row>
    <row r="31" spans="1:15" ht="20.100000000000001" customHeight="1" x14ac:dyDescent="0.25">
      <c r="A31" s="3"/>
      <c r="B31" s="3"/>
      <c r="C31" s="4"/>
      <c r="D31" s="4"/>
      <c r="E31" s="4"/>
      <c r="F31" s="4"/>
      <c r="G31" s="13"/>
      <c r="H31" s="14"/>
      <c r="I31" s="1"/>
      <c r="J31" s="1"/>
      <c r="K31" s="1"/>
      <c r="L31" s="124"/>
      <c r="M31" s="125"/>
      <c r="N31" s="123"/>
      <c r="O31" s="123"/>
    </row>
    <row r="32" spans="1:15" ht="2.1" customHeight="1" x14ac:dyDescent="0.25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</row>
    <row r="33" spans="1:15" ht="16.8" customHeight="1" x14ac:dyDescent="0.25">
      <c r="A33" s="11" t="s">
        <v>1</v>
      </c>
      <c r="B33" s="85" t="s">
        <v>16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</row>
    <row r="34" spans="1:15" ht="16.8" customHeight="1" x14ac:dyDescent="0.25">
      <c r="A34" s="85" t="s">
        <v>16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1:15" ht="16.8" customHeight="1" thickBot="1" x14ac:dyDescent="0.3">
      <c r="A35" s="116" t="s">
        <v>16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</row>
    <row r="36" spans="1:15" ht="15" customHeight="1" x14ac:dyDescent="0.25">
      <c r="A36" s="138" t="s">
        <v>2</v>
      </c>
      <c r="B36" s="139"/>
      <c r="C36" s="140"/>
      <c r="D36" s="72" t="s">
        <v>15</v>
      </c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4"/>
    </row>
    <row r="37" spans="1:15" ht="12.9" customHeight="1" thickBot="1" x14ac:dyDescent="0.3">
      <c r="A37" s="142" t="s">
        <v>9</v>
      </c>
      <c r="B37" s="143"/>
      <c r="C37" s="145"/>
      <c r="D37" s="75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7"/>
    </row>
    <row r="38" spans="1:15" ht="13.8" customHeight="1" x14ac:dyDescent="0.25">
      <c r="A38" s="51" t="s">
        <v>11</v>
      </c>
      <c r="B38" s="52"/>
      <c r="C38" s="53"/>
      <c r="D38" s="147" t="s">
        <v>44</v>
      </c>
      <c r="E38" s="148"/>
      <c r="F38" s="148"/>
      <c r="G38" s="148"/>
      <c r="H38" s="148"/>
      <c r="I38" s="149"/>
      <c r="J38" s="150"/>
      <c r="K38" s="89" t="s">
        <v>7</v>
      </c>
      <c r="L38" s="90"/>
      <c r="M38" s="90"/>
      <c r="N38" s="90"/>
      <c r="O38" s="91"/>
    </row>
    <row r="39" spans="1:15" ht="13.8" customHeight="1" x14ac:dyDescent="0.25">
      <c r="A39" s="142" t="s">
        <v>10</v>
      </c>
      <c r="B39" s="143"/>
      <c r="C39" s="144"/>
      <c r="D39" s="107" t="s">
        <v>45</v>
      </c>
      <c r="E39" s="108"/>
      <c r="F39" s="108"/>
      <c r="G39" s="108"/>
      <c r="H39" s="108"/>
      <c r="I39" s="109"/>
      <c r="J39" s="110"/>
      <c r="K39" s="92"/>
      <c r="L39" s="93"/>
      <c r="M39" s="93"/>
      <c r="N39" s="93"/>
      <c r="O39" s="94"/>
    </row>
    <row r="40" spans="1:15" ht="13.8" customHeight="1" thickBot="1" x14ac:dyDescent="0.3">
      <c r="A40" s="154" t="s">
        <v>8</v>
      </c>
      <c r="B40" s="155"/>
      <c r="C40" s="155"/>
      <c r="D40" s="111" t="s">
        <v>46</v>
      </c>
      <c r="E40" s="112"/>
      <c r="F40" s="112"/>
      <c r="G40" s="112"/>
      <c r="H40" s="112"/>
      <c r="I40" s="113"/>
      <c r="J40" s="114"/>
      <c r="K40" s="99" t="s">
        <v>14</v>
      </c>
      <c r="L40" s="100"/>
      <c r="M40" s="95" t="s">
        <v>6</v>
      </c>
      <c r="N40" s="95"/>
      <c r="O40" s="96"/>
    </row>
    <row r="41" spans="1:15" ht="14.4" customHeight="1" x14ac:dyDescent="0.25">
      <c r="A41" s="36" t="s">
        <v>52</v>
      </c>
      <c r="B41" s="37"/>
      <c r="C41" s="37"/>
      <c r="D41" s="104" t="s">
        <v>58</v>
      </c>
      <c r="E41" s="105"/>
      <c r="F41" s="105"/>
      <c r="G41" s="105"/>
      <c r="H41" s="105"/>
      <c r="I41" s="105"/>
      <c r="J41" s="106"/>
      <c r="K41" s="38" t="s">
        <v>12</v>
      </c>
      <c r="L41" s="39" t="s">
        <v>13</v>
      </c>
      <c r="M41" s="97"/>
      <c r="N41" s="97"/>
      <c r="O41" s="98"/>
    </row>
    <row r="42" spans="1:15" ht="12.9" customHeight="1" x14ac:dyDescent="0.25">
      <c r="A42" s="30"/>
      <c r="B42" s="8"/>
      <c r="C42" s="8"/>
      <c r="D42" s="8"/>
      <c r="E42" s="8"/>
      <c r="F42" s="8"/>
      <c r="G42" s="8"/>
      <c r="H42" s="8"/>
      <c r="I42" s="8"/>
      <c r="J42" s="8"/>
      <c r="K42" s="6">
        <v>20</v>
      </c>
      <c r="L42" s="15">
        <f t="shared" ref="L42:L47" si="6">K42/25.4</f>
        <v>0.78740157480314965</v>
      </c>
      <c r="M42" s="83">
        <v>17.5</v>
      </c>
      <c r="N42" s="83"/>
      <c r="O42" s="84"/>
    </row>
    <row r="43" spans="1:15" ht="12.9" customHeight="1" x14ac:dyDescent="0.25">
      <c r="A43" s="34" t="s">
        <v>53</v>
      </c>
      <c r="B43" s="35"/>
      <c r="C43" s="35"/>
      <c r="D43" s="101" t="s">
        <v>59</v>
      </c>
      <c r="E43" s="102"/>
      <c r="F43" s="102"/>
      <c r="G43" s="102"/>
      <c r="H43" s="102"/>
      <c r="I43" s="102"/>
      <c r="J43" s="103"/>
      <c r="K43" s="6">
        <v>30</v>
      </c>
      <c r="L43" s="15">
        <f t="shared" si="6"/>
        <v>1.1811023622047245</v>
      </c>
      <c r="M43" s="83">
        <v>19</v>
      </c>
      <c r="N43" s="83"/>
      <c r="O43" s="84"/>
    </row>
    <row r="44" spans="1:15" ht="12.9" customHeight="1" x14ac:dyDescent="0.25">
      <c r="A44" s="30"/>
      <c r="B44" s="8"/>
      <c r="C44" s="8"/>
      <c r="D44" s="8"/>
      <c r="E44" s="8"/>
      <c r="F44" s="8"/>
      <c r="G44" s="5"/>
      <c r="H44" s="5"/>
      <c r="I44" s="12"/>
      <c r="J44" s="8"/>
      <c r="K44" s="6">
        <v>40</v>
      </c>
      <c r="L44" s="15">
        <f t="shared" si="6"/>
        <v>1.5748031496062993</v>
      </c>
      <c r="M44" s="83">
        <v>21</v>
      </c>
      <c r="N44" s="83"/>
      <c r="O44" s="84"/>
    </row>
    <row r="45" spans="1:15" ht="12.9" customHeight="1" x14ac:dyDescent="0.25">
      <c r="A45" s="152" t="s">
        <v>54</v>
      </c>
      <c r="B45" s="153"/>
      <c r="C45" s="153"/>
      <c r="D45" s="153"/>
      <c r="E45" s="101" t="s">
        <v>60</v>
      </c>
      <c r="F45" s="101"/>
      <c r="G45" s="101"/>
      <c r="H45" s="102"/>
      <c r="I45" s="102"/>
      <c r="J45" s="103"/>
      <c r="K45" s="6">
        <v>50</v>
      </c>
      <c r="L45" s="15">
        <f t="shared" si="6"/>
        <v>1.9685039370078741</v>
      </c>
      <c r="M45" s="83">
        <v>23</v>
      </c>
      <c r="N45" s="83"/>
      <c r="O45" s="84"/>
    </row>
    <row r="46" spans="1:15" ht="12.9" customHeight="1" x14ac:dyDescent="0.25">
      <c r="A46" s="30"/>
      <c r="B46" s="8"/>
      <c r="C46" s="8"/>
      <c r="D46" s="8"/>
      <c r="E46" s="8"/>
      <c r="F46" s="8"/>
      <c r="G46" s="8"/>
      <c r="H46" s="8"/>
      <c r="I46" s="8"/>
      <c r="J46" s="8"/>
      <c r="K46" s="6">
        <v>54</v>
      </c>
      <c r="L46" s="15">
        <f t="shared" si="6"/>
        <v>2.1259842519685042</v>
      </c>
      <c r="M46" s="83">
        <v>24</v>
      </c>
      <c r="N46" s="83"/>
      <c r="O46" s="84"/>
    </row>
    <row r="47" spans="1:15" ht="12.9" customHeight="1" thickBot="1" x14ac:dyDescent="0.3">
      <c r="A47" s="137" t="s">
        <v>55</v>
      </c>
      <c r="B47" s="101"/>
      <c r="C47" s="101"/>
      <c r="D47" s="101"/>
      <c r="E47" s="101"/>
      <c r="F47" s="101" t="s">
        <v>61</v>
      </c>
      <c r="G47" s="102"/>
      <c r="H47" s="102"/>
      <c r="I47" s="102"/>
      <c r="J47" s="8"/>
      <c r="K47" s="7">
        <v>60</v>
      </c>
      <c r="L47" s="16">
        <f t="shared" si="6"/>
        <v>2.3622047244094491</v>
      </c>
      <c r="M47" s="87">
        <v>24.5</v>
      </c>
      <c r="N47" s="87"/>
      <c r="O47" s="88"/>
    </row>
    <row r="48" spans="1:15" ht="8.4" customHeight="1" x14ac:dyDescent="0.25">
      <c r="A48" s="17"/>
      <c r="B48" s="18"/>
      <c r="C48" s="18"/>
      <c r="D48" s="18"/>
      <c r="E48" s="18"/>
      <c r="F48" s="5"/>
      <c r="G48" s="8"/>
      <c r="H48" s="8"/>
      <c r="I48" s="8"/>
      <c r="J48" s="8"/>
      <c r="K48" s="18"/>
      <c r="L48" s="22"/>
      <c r="M48" s="49"/>
      <c r="N48" s="49"/>
      <c r="O48" s="50"/>
    </row>
    <row r="49" spans="1:15" ht="12.9" customHeight="1" x14ac:dyDescent="0.25">
      <c r="A49" s="152" t="s">
        <v>56</v>
      </c>
      <c r="B49" s="153"/>
      <c r="C49" s="153"/>
      <c r="D49" s="153"/>
      <c r="E49" s="153"/>
      <c r="F49" s="153"/>
      <c r="G49" s="134" t="s">
        <v>62</v>
      </c>
      <c r="H49" s="135"/>
      <c r="I49" s="136"/>
      <c r="J49" s="8"/>
      <c r="K49" s="40"/>
      <c r="L49" s="40"/>
      <c r="M49" s="40"/>
      <c r="N49" s="40"/>
      <c r="O49" s="41"/>
    </row>
    <row r="50" spans="1:15" ht="33" customHeight="1" x14ac:dyDescent="0.25">
      <c r="A50" s="80" t="s">
        <v>57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2"/>
    </row>
    <row r="51" spans="1:15" ht="13.8" customHeight="1" x14ac:dyDescent="0.25">
      <c r="A51" s="44" t="s">
        <v>64</v>
      </c>
      <c r="B51" s="43"/>
      <c r="C51" s="43"/>
      <c r="D51" s="43"/>
      <c r="E51" s="43"/>
      <c r="F51" s="45" t="s">
        <v>65</v>
      </c>
      <c r="G51" s="45"/>
      <c r="H51" s="45"/>
      <c r="I51" s="45"/>
      <c r="J51" s="43" t="s">
        <v>66</v>
      </c>
      <c r="K51" s="43"/>
      <c r="L51" s="43"/>
      <c r="M51" s="43"/>
      <c r="N51" s="43"/>
      <c r="O51" s="42" t="s">
        <v>63</v>
      </c>
    </row>
    <row r="52" spans="1:15" ht="19.2" customHeight="1" thickBot="1" x14ac:dyDescent="0.3">
      <c r="A52" s="157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9"/>
    </row>
    <row r="53" spans="1:15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1:15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</sheetData>
  <sheetProtection sheet="1" objects="1" scenarios="1" selectLockedCells="1"/>
  <mergeCells count="111">
    <mergeCell ref="N2:O2"/>
    <mergeCell ref="D2:L2"/>
    <mergeCell ref="A49:F49"/>
    <mergeCell ref="A45:D45"/>
    <mergeCell ref="A40:C40"/>
    <mergeCell ref="M42:O42"/>
    <mergeCell ref="A10:F10"/>
    <mergeCell ref="G10:J10"/>
    <mergeCell ref="A11:D11"/>
    <mergeCell ref="A12:D12"/>
    <mergeCell ref="L7:O7"/>
    <mergeCell ref="I7:K7"/>
    <mergeCell ref="C7:H7"/>
    <mergeCell ref="C8:H8"/>
    <mergeCell ref="I8:K8"/>
    <mergeCell ref="M9:O9"/>
    <mergeCell ref="A13:O13"/>
    <mergeCell ref="A14:O14"/>
    <mergeCell ref="K12:O12"/>
    <mergeCell ref="M10:O10"/>
    <mergeCell ref="H11:J11"/>
    <mergeCell ref="N5:O5"/>
    <mergeCell ref="A7:B7"/>
    <mergeCell ref="A8:B8"/>
    <mergeCell ref="L8:O8"/>
    <mergeCell ref="K10:L10"/>
    <mergeCell ref="G49:I49"/>
    <mergeCell ref="M43:O43"/>
    <mergeCell ref="K9:L9"/>
    <mergeCell ref="A47:E47"/>
    <mergeCell ref="A36:C36"/>
    <mergeCell ref="N28:O28"/>
    <mergeCell ref="N29:O29"/>
    <mergeCell ref="N30:O30"/>
    <mergeCell ref="N27:O27"/>
    <mergeCell ref="A39:C39"/>
    <mergeCell ref="A37:C37"/>
    <mergeCell ref="A9:F9"/>
    <mergeCell ref="G9:J9"/>
    <mergeCell ref="H12:J12"/>
    <mergeCell ref="E11:G11"/>
    <mergeCell ref="E12:G12"/>
    <mergeCell ref="D38:J38"/>
    <mergeCell ref="K11:O11"/>
    <mergeCell ref="N25:O25"/>
    <mergeCell ref="N26:O26"/>
    <mergeCell ref="L24:M24"/>
    <mergeCell ref="N31:O31"/>
    <mergeCell ref="L31:M31"/>
    <mergeCell ref="L30:M30"/>
    <mergeCell ref="L28:M28"/>
    <mergeCell ref="A32:O32"/>
    <mergeCell ref="N20:O20"/>
    <mergeCell ref="N22:O22"/>
    <mergeCell ref="B33:O33"/>
    <mergeCell ref="L25:M25"/>
    <mergeCell ref="D39:J39"/>
    <mergeCell ref="D40:J40"/>
    <mergeCell ref="I17:I19"/>
    <mergeCell ref="D17:D19"/>
    <mergeCell ref="F17:F19"/>
    <mergeCell ref="A35:O35"/>
    <mergeCell ref="B16:B19"/>
    <mergeCell ref="D36:O37"/>
    <mergeCell ref="L26:M26"/>
    <mergeCell ref="L27:M27"/>
    <mergeCell ref="L21:M21"/>
    <mergeCell ref="N24:O24"/>
    <mergeCell ref="A50:O50"/>
    <mergeCell ref="L20:M20"/>
    <mergeCell ref="L23:M23"/>
    <mergeCell ref="N23:O23"/>
    <mergeCell ref="M45:O45"/>
    <mergeCell ref="A34:O34"/>
    <mergeCell ref="M46:O46"/>
    <mergeCell ref="M47:O47"/>
    <mergeCell ref="K38:O39"/>
    <mergeCell ref="L22:M22"/>
    <mergeCell ref="L29:M29"/>
    <mergeCell ref="M44:O44"/>
    <mergeCell ref="M40:O41"/>
    <mergeCell ref="K40:L40"/>
    <mergeCell ref="E45:J45"/>
    <mergeCell ref="D41:J41"/>
    <mergeCell ref="D43:J43"/>
    <mergeCell ref="F47:I47"/>
    <mergeCell ref="N21:O21"/>
    <mergeCell ref="J51:N51"/>
    <mergeCell ref="J52:N52"/>
    <mergeCell ref="A51:E51"/>
    <mergeCell ref="A52:E52"/>
    <mergeCell ref="F51:I51"/>
    <mergeCell ref="F52:I52"/>
    <mergeCell ref="N3:O3"/>
    <mergeCell ref="D3:L3"/>
    <mergeCell ref="L5:M5"/>
    <mergeCell ref="M48:O48"/>
    <mergeCell ref="A38:C38"/>
    <mergeCell ref="N16:O16"/>
    <mergeCell ref="N17:N19"/>
    <mergeCell ref="O17:O19"/>
    <mergeCell ref="G17:G19"/>
    <mergeCell ref="L16:M19"/>
    <mergeCell ref="A16:A19"/>
    <mergeCell ref="C16:G16"/>
    <mergeCell ref="J17:J19"/>
    <mergeCell ref="K17:K19"/>
    <mergeCell ref="E17:E19"/>
    <mergeCell ref="H16:K16"/>
    <mergeCell ref="C17:C19"/>
    <mergeCell ref="H17:H19"/>
  </mergeCells>
  <phoneticPr fontId="0" type="noConversion"/>
  <pageMargins left="0" right="0" top="0" bottom="0" header="0" footer="0"/>
  <pageSetup orientation="portrait" r:id="rId1"/>
  <headerFooter alignWithMargins="0"/>
  <ignoredErrors>
    <ignoredError sqref="I30 K30:L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0881</vt:lpstr>
    </vt:vector>
  </TitlesOfParts>
  <Company>Idaho Transportation Department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Idaho Transportation Dept.</dc:creator>
  <cp:lastModifiedBy>BLamb</cp:lastModifiedBy>
  <cp:lastPrinted>2013-03-11T21:06:28Z</cp:lastPrinted>
  <dcterms:created xsi:type="dcterms:W3CDTF">2001-03-06T22:36:06Z</dcterms:created>
  <dcterms:modified xsi:type="dcterms:W3CDTF">2013-03-11T21:18:05Z</dcterms:modified>
</cp:coreProperties>
</file>