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enscheid\Desktop\"/>
    </mc:Choice>
  </mc:AlternateContent>
  <bookViews>
    <workbookView xWindow="-75" yWindow="0" windowWidth="15480" windowHeight="6675" firstSheet="1" activeTab="1"/>
  </bookViews>
  <sheets>
    <sheet name="formulas" sheetId="4" state="hidden" r:id="rId1"/>
    <sheet name="0901 With Formulas" sheetId="11" r:id="rId2"/>
    <sheet name="0901 No Formulas" sheetId="12" r:id="rId3"/>
  </sheets>
  <definedNames>
    <definedName name="_xlnm.Print_Area" localSheetId="2">'0901 No Formulas'!$A$1:$BF$58</definedName>
    <definedName name="_xlnm.Print_Area" localSheetId="1">'0901 With Formulas'!$A$1:$BF$58</definedName>
    <definedName name="_xlnm.Print_Area" localSheetId="0">formulas!$A$1:$BE$63</definedName>
  </definedNames>
  <calcPr calcId="162913"/>
</workbook>
</file>

<file path=xl/calcChain.xml><?xml version="1.0" encoding="utf-8"?>
<calcChain xmlns="http://schemas.openxmlformats.org/spreadsheetml/2006/main">
  <c r="AL35" i="11" l="1"/>
  <c r="AV39" i="11" s="1"/>
  <c r="AT20" i="11"/>
  <c r="T32" i="11"/>
  <c r="Y39" i="11" s="1"/>
  <c r="T27" i="11"/>
  <c r="Y27" i="11" s="1"/>
  <c r="AB27" i="11" s="1"/>
  <c r="T26" i="11"/>
  <c r="Y26" i="11" s="1"/>
  <c r="AB26" i="11" s="1"/>
  <c r="AV25" i="11"/>
  <c r="BA25" i="11" s="1"/>
  <c r="BD25" i="11" s="1"/>
  <c r="T25" i="11"/>
  <c r="Y25" i="11" s="1"/>
  <c r="AB25" i="11" s="1"/>
  <c r="T28" i="11"/>
  <c r="Y28" i="11" s="1"/>
  <c r="AB28" i="11" s="1"/>
  <c r="T29" i="11"/>
  <c r="Y29" i="11" s="1"/>
  <c r="AB29" i="11" s="1"/>
  <c r="T30" i="11"/>
  <c r="Y30" i="11" s="1"/>
  <c r="AB30" i="11" s="1"/>
  <c r="T31" i="11"/>
  <c r="Y31" i="11" s="1"/>
  <c r="AB31" i="11" s="1"/>
  <c r="T24" i="11"/>
  <c r="Y24" i="11" s="1"/>
  <c r="AB24" i="11" s="1"/>
  <c r="BD50" i="11"/>
  <c r="AR50" i="11"/>
  <c r="Q44" i="11"/>
  <c r="BA43" i="11"/>
  <c r="W19" i="11"/>
  <c r="W20" i="11" s="1"/>
  <c r="R19" i="11"/>
  <c r="R20" i="11" s="1"/>
  <c r="M19" i="11"/>
  <c r="M20" i="11" s="1"/>
  <c r="S31" i="4"/>
  <c r="AU31" i="4"/>
  <c r="AU30" i="4"/>
  <c r="AU29" i="4"/>
  <c r="AU28" i="4"/>
  <c r="AU27" i="4"/>
  <c r="AU26" i="4"/>
  <c r="AU25" i="4"/>
  <c r="AU24" i="4"/>
  <c r="AU23" i="4"/>
  <c r="AZ29" i="4"/>
  <c r="AZ28" i="4"/>
  <c r="AZ27" i="4"/>
  <c r="AZ26" i="4"/>
  <c r="AZ25" i="4"/>
  <c r="AZ24" i="4"/>
  <c r="AZ23" i="4"/>
  <c r="X31" i="4"/>
  <c r="S30" i="4"/>
  <c r="X30" i="4"/>
  <c r="S29" i="4"/>
  <c r="X29" i="4"/>
  <c r="S28" i="4"/>
  <c r="X28" i="4"/>
  <c r="AA28" i="4"/>
  <c r="X27" i="4"/>
  <c r="X26" i="4"/>
  <c r="X25" i="4"/>
  <c r="X24" i="4"/>
  <c r="X23" i="4"/>
  <c r="AU38" i="4"/>
  <c r="P43" i="4"/>
  <c r="P68" i="4"/>
  <c r="P67" i="4"/>
  <c r="P65" i="4"/>
  <c r="P66" i="4"/>
  <c r="AS36" i="4"/>
  <c r="Q19" i="4"/>
  <c r="L18" i="4"/>
  <c r="L19" i="4"/>
  <c r="AK34" i="4"/>
  <c r="X38" i="4"/>
  <c r="X39" i="4"/>
  <c r="AZ30" i="4"/>
  <c r="AS19" i="4"/>
  <c r="AA31" i="4"/>
  <c r="AA30" i="4"/>
  <c r="AA29" i="4"/>
  <c r="S27" i="4"/>
  <c r="AA27" i="4"/>
  <c r="S26" i="4"/>
  <c r="AA26" i="4"/>
  <c r="S25" i="4"/>
  <c r="AA25" i="4"/>
  <c r="S24" i="4"/>
  <c r="AA24" i="4"/>
  <c r="S23" i="4"/>
  <c r="AA23" i="4"/>
  <c r="BC30" i="4"/>
  <c r="BC29" i="4"/>
  <c r="BC28" i="4"/>
  <c r="BC26" i="4"/>
  <c r="BC25" i="4"/>
  <c r="BC24" i="4"/>
  <c r="BC23" i="4"/>
  <c r="AZ56" i="4"/>
  <c r="BC49" i="4"/>
  <c r="AQ49" i="4"/>
  <c r="AZ44" i="4"/>
  <c r="BC27" i="4"/>
  <c r="Y36" i="4"/>
  <c r="V18" i="4"/>
  <c r="V19" i="4"/>
  <c r="Q18" i="4"/>
  <c r="AV24" i="11"/>
  <c r="BA24" i="11" s="1"/>
  <c r="BD24" i="11" s="1"/>
  <c r="AV26" i="11" l="1"/>
  <c r="BA26" i="11" s="1"/>
  <c r="BD26" i="11" s="1"/>
  <c r="AV32" i="11"/>
  <c r="AT37" i="11" s="1"/>
  <c r="BO38" i="11" s="1"/>
  <c r="AV30" i="11"/>
  <c r="BA30" i="11" s="1"/>
  <c r="BD30" i="11" s="1"/>
  <c r="AV29" i="11"/>
  <c r="BA29" i="11" s="1"/>
  <c r="BD29" i="11" s="1"/>
  <c r="AV27" i="11"/>
  <c r="BA27" i="11" s="1"/>
  <c r="BD27" i="11" s="1"/>
  <c r="AV28" i="11"/>
  <c r="BA28" i="11" s="1"/>
  <c r="BD28" i="11" s="1"/>
  <c r="BO39" i="11"/>
  <c r="BO36" i="11"/>
  <c r="AV31" i="11"/>
  <c r="BA31" i="11" s="1"/>
  <c r="BD31" i="11" s="1"/>
  <c r="Y32" i="11"/>
  <c r="AB32" i="11" s="1"/>
  <c r="Z37" i="11"/>
  <c r="BO35" i="11" s="1"/>
  <c r="Y40" i="11"/>
  <c r="BO37" i="11" s="1"/>
  <c r="BO40" i="11" l="1"/>
</calcChain>
</file>

<file path=xl/sharedStrings.xml><?xml version="1.0" encoding="utf-8"?>
<sst xmlns="http://schemas.openxmlformats.org/spreadsheetml/2006/main" count="331" uniqueCount="137">
  <si>
    <t>Aggregate Data Sheet</t>
  </si>
  <si>
    <t>Idaho Transportation Department</t>
  </si>
  <si>
    <t>QC Test</t>
  </si>
  <si>
    <t>Verification Test</t>
  </si>
  <si>
    <t>Acceptance Test</t>
  </si>
  <si>
    <t>Key Number</t>
  </si>
  <si>
    <t>Project Number</t>
  </si>
  <si>
    <t>Contract Item Number</t>
  </si>
  <si>
    <t>Item Description</t>
  </si>
  <si>
    <t>Sample Location</t>
  </si>
  <si>
    <t>Date Sampled</t>
  </si>
  <si>
    <t>Date Tested</t>
  </si>
  <si>
    <t>Aggregate Source No.</t>
  </si>
  <si>
    <t xml:space="preserve">Qty Represented </t>
  </si>
  <si>
    <t>Test Number</t>
  </si>
  <si>
    <t>Time Test Started</t>
  </si>
  <si>
    <t>Distribution:</t>
  </si>
  <si>
    <t>Resident Engineer (Original)</t>
  </si>
  <si>
    <t>Tester</t>
  </si>
  <si>
    <t>Sampled By</t>
  </si>
  <si>
    <t>Tested By</t>
  </si>
  <si>
    <t>Moisture Content</t>
  </si>
  <si>
    <t>% Moisture</t>
  </si>
  <si>
    <t>Combined</t>
  </si>
  <si>
    <t>Fine</t>
  </si>
  <si>
    <t>Use Grams</t>
  </si>
  <si>
    <t>Sieve Size
mm (in.)</t>
  </si>
  <si>
    <t>Total % Pass</t>
  </si>
  <si>
    <t>50.0 (2)</t>
  </si>
  <si>
    <t>37.5 (1 1/2)</t>
  </si>
  <si>
    <t>25.0 (1)</t>
  </si>
  <si>
    <t>19.0 (3/4)</t>
  </si>
  <si>
    <t>12.5 (1/2)</t>
  </si>
  <si>
    <t>9.5 (3/8)</t>
  </si>
  <si>
    <t>2.36 (#8)</t>
  </si>
  <si>
    <t>2.00 (#10)</t>
  </si>
  <si>
    <t>1.18 (#16)</t>
  </si>
  <si>
    <t>.600 (#30)</t>
  </si>
  <si>
    <t>.425 (#40)</t>
  </si>
  <si>
    <t>.300 (#50)</t>
  </si>
  <si>
    <t>.150 (#100)</t>
  </si>
  <si>
    <t>.075 (#200)</t>
  </si>
  <si>
    <t>Sand Reading</t>
  </si>
  <si>
    <t>Clay Reading</t>
  </si>
  <si>
    <t>Sand reading / clay reading x 100 = S.E.</t>
  </si>
  <si>
    <t>x 100 =</t>
  </si>
  <si>
    <t>CV =</t>
  </si>
  <si>
    <t>Spec:</t>
  </si>
  <si>
    <t>Height =</t>
  </si>
  <si>
    <t>F</t>
  </si>
  <si>
    <t>Q</t>
  </si>
  <si>
    <t>N</t>
  </si>
  <si>
    <t>% 1 Face</t>
  </si>
  <si>
    <t>P=</t>
  </si>
  <si>
    <t>% 2 Face</t>
  </si>
  <si>
    <t>V</t>
  </si>
  <si>
    <t xml:space="preserve">U = </t>
  </si>
  <si>
    <r>
      <t>Remarks</t>
    </r>
    <r>
      <rPr>
        <sz val="10"/>
        <rFont val="Arial"/>
        <family val="2"/>
      </rPr>
      <t xml:space="preserve"> (Document corrective action taken on failing tests)</t>
    </r>
  </si>
  <si>
    <t>Mass of Wet Sample</t>
  </si>
  <si>
    <t>Mass of Water</t>
  </si>
  <si>
    <t>(B) Accumulated mass of individual fine sieve</t>
  </si>
  <si>
    <r>
      <t xml:space="preserve">Mass of Dry Sample After Wash </t>
    </r>
    <r>
      <rPr>
        <b/>
        <sz val="8"/>
        <rFont val="Arial"/>
        <family val="2"/>
      </rPr>
      <t>(M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)</t>
    </r>
  </si>
  <si>
    <t>Testing Lab</t>
  </si>
  <si>
    <t>Date</t>
  </si>
  <si>
    <t>WAQTC Number</t>
  </si>
  <si>
    <t>Checker's Intl</t>
  </si>
  <si>
    <t>G</t>
  </si>
  <si>
    <r>
      <t xml:space="preserve">P = Percent of fracture 
Q = Mass of questionable or borderline particles 
F = Mass of fractured particles 
N = Mass of unfractured particles </t>
    </r>
    <r>
      <rPr>
        <sz val="7"/>
        <rFont val="Arial"/>
        <family val="2"/>
      </rPr>
      <t>(or not meeting fracture requirements)</t>
    </r>
  </si>
  <si>
    <r>
      <t>(1)</t>
    </r>
    <r>
      <rPr>
        <sz val="7"/>
        <rFont val="Arial"/>
        <family val="2"/>
      </rPr>
      <t xml:space="preserve"> 
Total % Ret. </t>
    </r>
  </si>
  <si>
    <r>
      <t>(B)</t>
    </r>
    <r>
      <rPr>
        <sz val="7"/>
        <rFont val="Arial"/>
        <family val="2"/>
      </rPr>
      <t xml:space="preserve"> 
Accum. Mass </t>
    </r>
  </si>
  <si>
    <t xml:space="preserve">Coarse Check Sum:    </t>
  </si>
  <si>
    <t>Fine Sieve Spec.</t>
  </si>
  <si>
    <r>
      <t>(A)</t>
    </r>
    <r>
      <rPr>
        <sz val="7"/>
        <rFont val="Arial"/>
        <family val="2"/>
      </rPr>
      <t xml:space="preserve"> 
Accum. Mass </t>
    </r>
  </si>
  <si>
    <r>
      <t>(1) Total % Ret. = A / M</t>
    </r>
    <r>
      <rPr>
        <vertAlign val="subscript"/>
        <sz val="6.5"/>
        <rFont val="Arial"/>
        <family val="2"/>
      </rPr>
      <t>1</t>
    </r>
    <r>
      <rPr>
        <sz val="6.5"/>
        <rFont val="Arial"/>
        <family val="2"/>
      </rPr>
      <t xml:space="preserve"> x 100 </t>
    </r>
  </si>
  <si>
    <r>
      <t>M</t>
    </r>
    <r>
      <rPr>
        <vertAlign val="subscript"/>
        <sz val="6.5"/>
        <rFont val="Arial"/>
        <family val="2"/>
      </rPr>
      <t>3</t>
    </r>
    <r>
      <rPr>
        <sz val="6.5"/>
        <rFont val="Arial"/>
        <family val="2"/>
      </rPr>
      <t xml:space="preserve"> = Accum mass retained on 4.75 (#4) sieve</t>
    </r>
  </si>
  <si>
    <r>
      <t xml:space="preserve">Pan Mass P-4.75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4</t>
    </r>
    <r>
      <rPr>
        <b/>
        <sz val="7"/>
        <rFont val="Arial"/>
        <family val="2"/>
      </rPr>
      <t>)</t>
    </r>
  </si>
  <si>
    <t>Time Sample Obtained</t>
  </si>
  <si>
    <t>Total Sample Check Sum:</t>
  </si>
  <si>
    <r>
      <t>When Washed [ (M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-M</t>
    </r>
    <r>
      <rPr>
        <vertAlign val="subscript"/>
        <sz val="8"/>
        <rFont val="Arial"/>
        <family val="2"/>
      </rPr>
      <t>6</t>
    </r>
    <r>
      <rPr>
        <sz val="8"/>
        <rFont val="Arial"/>
        <family val="2"/>
      </rPr>
      <t>) / M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] x 100</t>
    </r>
  </si>
  <si>
    <r>
      <t>When Washed [M</t>
    </r>
    <r>
      <rPr>
        <vertAlign val="subscript"/>
        <sz val="8"/>
        <rFont val="Arial"/>
        <family val="2"/>
      </rPr>
      <t xml:space="preserve">2 </t>
    </r>
    <r>
      <rPr>
        <sz val="8"/>
        <rFont val="Arial"/>
        <family val="2"/>
      </rPr>
      <t>- (M</t>
    </r>
    <r>
      <rPr>
        <vertAlign val="subscript"/>
        <sz val="8"/>
        <rFont val="Arial"/>
        <family val="2"/>
      </rPr>
      <t>4</t>
    </r>
    <r>
      <rPr>
        <sz val="8"/>
        <rFont val="Arial"/>
        <family val="2"/>
      </rPr>
      <t>+M</t>
    </r>
    <r>
      <rPr>
        <vertAlign val="subscript"/>
        <sz val="8"/>
        <rFont val="Arial"/>
        <family val="2"/>
      </rPr>
      <t>3</t>
    </r>
    <r>
      <rPr>
        <sz val="8"/>
        <rFont val="Arial"/>
        <family val="2"/>
      </rPr>
      <t>) / M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] x 100</t>
    </r>
  </si>
  <si>
    <r>
      <t>When Not Washed [M</t>
    </r>
    <r>
      <rPr>
        <vertAlign val="subscript"/>
        <sz val="8"/>
        <rFont val="Arial"/>
        <family val="2"/>
      </rPr>
      <t xml:space="preserve">1 </t>
    </r>
    <r>
      <rPr>
        <sz val="8"/>
        <rFont val="Arial"/>
        <family val="2"/>
      </rPr>
      <t>- (M</t>
    </r>
    <r>
      <rPr>
        <vertAlign val="subscript"/>
        <sz val="8"/>
        <rFont val="Arial"/>
        <family val="2"/>
      </rPr>
      <t>4</t>
    </r>
    <r>
      <rPr>
        <sz val="8"/>
        <rFont val="Arial"/>
        <family val="2"/>
      </rPr>
      <t>+M</t>
    </r>
    <r>
      <rPr>
        <vertAlign val="subscript"/>
        <sz val="8"/>
        <rFont val="Arial"/>
        <family val="2"/>
      </rPr>
      <t>3</t>
    </r>
    <r>
      <rPr>
        <sz val="8"/>
        <rFont val="Arial"/>
        <family val="2"/>
      </rPr>
      <t>) / M</t>
    </r>
    <r>
      <rPr>
        <vertAlign val="subscript"/>
        <sz val="8"/>
        <rFont val="Arial"/>
        <family val="2"/>
      </rPr>
      <t>1</t>
    </r>
    <r>
      <rPr>
        <sz val="8"/>
        <rFont val="Arial"/>
        <family val="2"/>
      </rPr>
      <t>] x 100</t>
    </r>
  </si>
  <si>
    <t>Fine Check Sum:</t>
  </si>
  <si>
    <r>
      <t xml:space="preserve">Pan (-.075) </t>
    </r>
    <r>
      <rPr>
        <b/>
        <sz val="8"/>
        <rFont val="Arial"/>
        <family val="2"/>
      </rPr>
      <t>(M</t>
    </r>
    <r>
      <rPr>
        <b/>
        <vertAlign val="subscript"/>
        <sz val="8"/>
        <rFont val="Arial"/>
        <family val="2"/>
      </rPr>
      <t>6</t>
    </r>
    <r>
      <rPr>
        <b/>
        <sz val="8"/>
        <rFont val="Arial"/>
        <family val="2"/>
      </rPr>
      <t>)</t>
    </r>
  </si>
  <si>
    <r>
      <t xml:space="preserve"> Mass of Split -4.75 </t>
    </r>
    <r>
      <rPr>
        <b/>
        <sz val="7"/>
        <rFont val="Arial"/>
        <family val="2"/>
      </rPr>
      <t>(M</t>
    </r>
    <r>
      <rPr>
        <b/>
        <vertAlign val="subscript"/>
        <sz val="7"/>
        <rFont val="Arial"/>
        <family val="2"/>
      </rPr>
      <t>5</t>
    </r>
    <r>
      <rPr>
        <b/>
        <sz val="7"/>
        <rFont val="Arial"/>
        <family val="2"/>
      </rPr>
      <t>)</t>
    </r>
  </si>
  <si>
    <r>
      <t xml:space="preserve"> Ratio of Split </t>
    </r>
    <r>
      <rPr>
        <b/>
        <sz val="7"/>
        <rFont val="Arial"/>
        <family val="2"/>
      </rPr>
      <t>(R)</t>
    </r>
  </si>
  <si>
    <r>
      <t>M</t>
    </r>
    <r>
      <rPr>
        <vertAlign val="subscript"/>
        <sz val="7"/>
        <rFont val="Arial"/>
        <family val="2"/>
      </rPr>
      <t>4</t>
    </r>
    <r>
      <rPr>
        <sz val="7"/>
        <rFont val="Arial"/>
        <family val="2"/>
      </rPr>
      <t xml:space="preserve"> = mass of minus 
4.75 (#4) material </t>
    </r>
  </si>
  <si>
    <r>
      <t>M</t>
    </r>
    <r>
      <rPr>
        <vertAlign val="subscript"/>
        <sz val="7"/>
        <rFont val="Arial"/>
        <family val="2"/>
      </rPr>
      <t>5</t>
    </r>
    <r>
      <rPr>
        <sz val="7"/>
        <rFont val="Arial"/>
        <family val="2"/>
      </rPr>
      <t xml:space="preserve"> = mass of split minus 4.75 
(#4) material actually sieved</t>
    </r>
  </si>
  <si>
    <r>
      <t>M</t>
    </r>
    <r>
      <rPr>
        <vertAlign val="subscript"/>
        <sz val="8"/>
        <rFont val="Arial"/>
        <family val="2"/>
      </rPr>
      <t>5</t>
    </r>
    <r>
      <rPr>
        <sz val="8"/>
        <rFont val="Arial"/>
        <family val="2"/>
      </rPr>
      <t xml:space="preserve"> - M</t>
    </r>
    <r>
      <rPr>
        <vertAlign val="subscript"/>
        <sz val="8"/>
        <rFont val="Arial"/>
        <family val="2"/>
      </rPr>
      <t>6</t>
    </r>
    <r>
      <rPr>
        <sz val="8"/>
        <rFont val="Arial"/>
        <family val="2"/>
      </rPr>
      <t xml:space="preserve"> / M</t>
    </r>
    <r>
      <rPr>
        <vertAlign val="subscript"/>
        <sz val="8"/>
        <rFont val="Arial"/>
        <family val="2"/>
      </rPr>
      <t>5</t>
    </r>
    <r>
      <rPr>
        <sz val="8"/>
        <rFont val="Arial"/>
        <family val="2"/>
      </rPr>
      <t xml:space="preserve"> x 100 </t>
    </r>
  </si>
  <si>
    <t>Coarse Sieve Spec.</t>
  </si>
  <si>
    <t>AASHTO T255 Moisture</t>
  </si>
  <si>
    <t>AASHTO T11 Wash</t>
  </si>
  <si>
    <t>AASHTO T27 Sieve Analysis</t>
  </si>
  <si>
    <t>AASHTO T176 Sand Equivalent</t>
  </si>
  <si>
    <r>
      <t xml:space="preserve">ID T72 Cleanness Value </t>
    </r>
    <r>
      <rPr>
        <sz val="8"/>
        <rFont val="Arial"/>
        <family val="2"/>
      </rPr>
      <t>(English formula)</t>
    </r>
  </si>
  <si>
    <t>Coarse</t>
  </si>
  <si>
    <r>
      <t>(A) (2)</t>
    </r>
    <r>
      <rPr>
        <sz val="7"/>
        <rFont val="Arial"/>
        <family val="2"/>
      </rPr>
      <t xml:space="preserve">
Accum. Comb. Mass </t>
    </r>
  </si>
  <si>
    <r>
      <t>(2) = (B x R) + M</t>
    </r>
    <r>
      <rPr>
        <vertAlign val="subscript"/>
        <sz val="6.5"/>
        <rFont val="Arial"/>
        <family val="2"/>
      </rPr>
      <t>3</t>
    </r>
  </si>
  <si>
    <r>
      <t>(1)</t>
    </r>
    <r>
      <rPr>
        <sz val="7"/>
        <rFont val="Arial"/>
        <family val="2"/>
      </rPr>
      <t xml:space="preserve">
Total % Ret. </t>
    </r>
  </si>
  <si>
    <t>3.214 + (0.786 x H)</t>
  </si>
  <si>
    <r>
      <t>Ratio Formula:  R = M</t>
    </r>
    <r>
      <rPr>
        <vertAlign val="subscript"/>
        <sz val="7"/>
        <rFont val="Arial"/>
        <family val="2"/>
      </rPr>
      <t>4</t>
    </r>
    <r>
      <rPr>
        <sz val="7"/>
        <rFont val="Arial"/>
        <family val="2"/>
      </rPr>
      <t xml:space="preserve"> / M</t>
    </r>
    <r>
      <rPr>
        <vertAlign val="subscript"/>
        <sz val="7"/>
        <rFont val="Arial"/>
        <family val="2"/>
      </rPr>
      <t>5</t>
    </r>
    <r>
      <rPr>
        <sz val="7"/>
        <rFont val="Arial"/>
        <family val="2"/>
      </rPr>
      <t xml:space="preserve"> (must be calculated to 3 decimal places)</t>
    </r>
  </si>
  <si>
    <t>3.214 - (0.214 x H) x 100</t>
  </si>
  <si>
    <t>Mass Washed Through .075 mm (#200)</t>
  </si>
  <si>
    <t>AASHTO T-255 Moisture</t>
  </si>
  <si>
    <t>AASHTO T-11 Wash</t>
  </si>
  <si>
    <t>Mass Washed Through 75 mm</t>
  </si>
  <si>
    <t>AASHTO T-27 Sieve Analysis</t>
  </si>
  <si>
    <t>AASHTO T-176 S.E.</t>
  </si>
  <si>
    <r>
      <t>Cleanness Value ID T-72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(English formula)</t>
    </r>
  </si>
  <si>
    <t>AASHTO TP-61 Fracture Count</t>
  </si>
  <si>
    <t>Flat and Elongated</t>
  </si>
  <si>
    <t>Fine Aggregate Angularity AASHTO T304</t>
  </si>
  <si>
    <t xml:space="preserve">Mass of Dry Sample </t>
  </si>
  <si>
    <t xml:space="preserve">Spec: </t>
  </si>
  <si>
    <t xml:space="preserve">Mass of Dry Sample Before Wash </t>
  </si>
  <si>
    <r>
      <t xml:space="preserve">or When Wash Not Required </t>
    </r>
    <r>
      <rPr>
        <b/>
        <sz val="8"/>
        <rFont val="Arial"/>
        <family val="2"/>
      </rPr>
      <t>(M</t>
    </r>
    <r>
      <rPr>
        <b/>
        <vertAlign val="subscript"/>
        <sz val="8"/>
        <rFont val="Arial"/>
        <family val="2"/>
      </rPr>
      <t>1</t>
    </r>
    <r>
      <rPr>
        <b/>
        <sz val="8"/>
        <rFont val="Arial"/>
        <family val="2"/>
      </rPr>
      <t>):</t>
    </r>
  </si>
  <si>
    <r>
      <t>4.75 (#4)</t>
    </r>
    <r>
      <rPr>
        <b/>
        <sz val="8"/>
        <rFont val="Arial"/>
        <family val="2"/>
      </rPr>
      <t>(M</t>
    </r>
    <r>
      <rPr>
        <b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</si>
  <si>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r>
      <t xml:space="preserve">Pan (-.075) </t>
    </r>
    <r>
      <rPr>
        <b/>
        <sz val="8"/>
        <rFont val="Arial"/>
        <family val="2"/>
      </rPr>
      <t>(M6)</t>
    </r>
  </si>
  <si>
    <r>
      <t xml:space="preserve">Pan Mass P-4.75 </t>
    </r>
    <r>
      <rPr>
        <b/>
        <sz val="7"/>
        <rFont val="Arial"/>
        <family val="2"/>
      </rPr>
      <t>(M4)</t>
    </r>
  </si>
  <si>
    <r>
      <t xml:space="preserve"> Mass of Split -4.75 </t>
    </r>
    <r>
      <rPr>
        <b/>
        <sz val="7"/>
        <rFont val="Arial"/>
        <family val="2"/>
      </rPr>
      <t>(M5)</t>
    </r>
  </si>
  <si>
    <r>
      <t>When Washed [M</t>
    </r>
    <r>
      <rPr>
        <vertAlign val="subscript"/>
        <sz val="8"/>
        <rFont val="Arial"/>
        <family val="2"/>
      </rPr>
      <t xml:space="preserve">2 </t>
    </r>
    <r>
      <rPr>
        <sz val="8"/>
        <rFont val="Arial"/>
        <family val="2"/>
      </rPr>
      <t>- (M</t>
    </r>
    <r>
      <rPr>
        <vertAlign val="subscript"/>
        <sz val="8"/>
        <rFont val="Arial"/>
        <family val="2"/>
      </rPr>
      <t>4</t>
    </r>
    <r>
      <rPr>
        <sz val="8"/>
        <rFont val="Arial"/>
        <family val="2"/>
      </rPr>
      <t>+M</t>
    </r>
    <r>
      <rPr>
        <vertAlign val="subscript"/>
        <sz val="8"/>
        <rFont val="Arial"/>
        <family val="2"/>
      </rPr>
      <t>3</t>
    </r>
    <r>
      <rPr>
        <sz val="8"/>
        <rFont val="Arial"/>
        <family val="2"/>
      </rPr>
      <t>)] / M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 xml:space="preserve"> x 100</t>
    </r>
  </si>
  <si>
    <r>
      <t>When Not Washed [M</t>
    </r>
    <r>
      <rPr>
        <vertAlign val="subscript"/>
        <sz val="8"/>
        <rFont val="Arial"/>
        <family val="2"/>
      </rPr>
      <t xml:space="preserve">1 </t>
    </r>
    <r>
      <rPr>
        <sz val="8"/>
        <rFont val="Arial"/>
        <family val="2"/>
      </rPr>
      <t>- (M</t>
    </r>
    <r>
      <rPr>
        <vertAlign val="subscript"/>
        <sz val="8"/>
        <rFont val="Arial"/>
        <family val="2"/>
      </rPr>
      <t>4</t>
    </r>
    <r>
      <rPr>
        <sz val="8"/>
        <rFont val="Arial"/>
        <family val="2"/>
      </rPr>
      <t>+M</t>
    </r>
    <r>
      <rPr>
        <vertAlign val="subscript"/>
        <sz val="8"/>
        <rFont val="Arial"/>
        <family val="2"/>
      </rPr>
      <t>3</t>
    </r>
    <r>
      <rPr>
        <sz val="8"/>
        <rFont val="Arial"/>
        <family val="2"/>
      </rPr>
      <t>)] / M</t>
    </r>
    <r>
      <rPr>
        <vertAlign val="subscript"/>
        <sz val="8"/>
        <rFont val="Arial"/>
        <family val="2"/>
      </rPr>
      <t>1</t>
    </r>
    <r>
      <rPr>
        <sz val="8"/>
        <rFont val="Arial"/>
        <family val="2"/>
      </rPr>
      <t xml:space="preserve"> x 100</t>
    </r>
  </si>
  <si>
    <t>Testing Laboratory Qualification Number</t>
  </si>
  <si>
    <t>Flat &amp; Elong</t>
  </si>
  <si>
    <r>
      <t>When Not Washed [ (M</t>
    </r>
    <r>
      <rPr>
        <vertAlign val="subscript"/>
        <sz val="7"/>
        <rFont val="Arial"/>
        <family val="2"/>
      </rPr>
      <t>1</t>
    </r>
    <r>
      <rPr>
        <sz val="7"/>
        <rFont val="Arial"/>
        <family val="2"/>
      </rPr>
      <t>-M</t>
    </r>
    <r>
      <rPr>
        <vertAlign val="subscript"/>
        <sz val="7"/>
        <rFont val="Arial"/>
        <family val="2"/>
      </rPr>
      <t>6</t>
    </r>
    <r>
      <rPr>
        <sz val="7"/>
        <rFont val="Arial"/>
        <family val="2"/>
      </rPr>
      <t>) / M</t>
    </r>
    <r>
      <rPr>
        <vertAlign val="subscript"/>
        <sz val="7"/>
        <rFont val="Arial"/>
        <family val="2"/>
      </rPr>
      <t>1</t>
    </r>
    <r>
      <rPr>
        <sz val="7"/>
        <rFont val="Arial"/>
        <family val="2"/>
      </rPr>
      <t>] x 100
Pan mass is required in M</t>
    </r>
    <r>
      <rPr>
        <vertAlign val="superscript"/>
        <sz val="7"/>
        <rFont val="Arial"/>
        <family val="2"/>
      </rPr>
      <t>6</t>
    </r>
    <r>
      <rPr>
        <sz val="7"/>
        <rFont val="Arial"/>
        <family val="2"/>
      </rPr>
      <t xml:space="preserve"> (not in M</t>
    </r>
    <r>
      <rPr>
        <vertAlign val="superscript"/>
        <sz val="7"/>
        <rFont val="Arial"/>
        <family val="2"/>
      </rPr>
      <t>4</t>
    </r>
    <r>
      <rPr>
        <sz val="7"/>
        <rFont val="Arial"/>
        <family val="2"/>
      </rPr>
      <t>)</t>
    </r>
  </si>
  <si>
    <r>
      <t xml:space="preserve">      </t>
    </r>
    <r>
      <rPr>
        <sz val="6"/>
        <rFont val="Arial"/>
        <family val="2"/>
      </rPr>
      <t>Accumulated Sieves</t>
    </r>
    <r>
      <rPr>
        <sz val="7"/>
        <rFont val="Arial"/>
        <family val="2"/>
      </rPr>
      <t xml:space="preserve">
    (Single)          (Multiple)</t>
    </r>
  </si>
  <si>
    <t xml:space="preserve">         Multiple Drops
   (Single)</t>
  </si>
  <si>
    <r>
      <t>When Not Washed [ (M</t>
    </r>
    <r>
      <rPr>
        <vertAlign val="subscript"/>
        <sz val="8"/>
        <rFont val="Arial"/>
        <family val="2"/>
      </rPr>
      <t>1</t>
    </r>
    <r>
      <rPr>
        <sz val="8"/>
        <rFont val="Arial"/>
        <family val="2"/>
      </rPr>
      <t>-M</t>
    </r>
    <r>
      <rPr>
        <vertAlign val="subscript"/>
        <sz val="8"/>
        <rFont val="Arial"/>
        <family val="2"/>
      </rPr>
      <t>6</t>
    </r>
    <r>
      <rPr>
        <sz val="8"/>
        <rFont val="Arial"/>
        <family val="2"/>
      </rPr>
      <t>) / M</t>
    </r>
    <r>
      <rPr>
        <vertAlign val="subscript"/>
        <sz val="8"/>
        <rFont val="Arial"/>
        <family val="2"/>
      </rPr>
      <t>1</t>
    </r>
    <r>
      <rPr>
        <sz val="8"/>
        <rFont val="Arial"/>
        <family val="2"/>
      </rPr>
      <t>] x 100</t>
    </r>
  </si>
  <si>
    <t>P = [(F + Q / 2) / 
(F+Q+N)] x 100</t>
  </si>
  <si>
    <r>
      <t xml:space="preserve">4.75 </t>
    </r>
    <r>
      <rPr>
        <sz val="7.5"/>
        <rFont val="Arial"/>
        <family val="2"/>
      </rPr>
      <t>(#4)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(M</t>
    </r>
    <r>
      <rPr>
        <b/>
        <vertAlign val="sub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</si>
  <si>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Color Code</t>
  </si>
  <si>
    <t>Data Entry</t>
  </si>
  <si>
    <t>These cells used for conditional formatting of Total % Passing</t>
  </si>
  <si>
    <r>
      <t>Check Sum</t>
    </r>
    <r>
      <rPr>
        <sz val="8"/>
        <rFont val="Arial"/>
        <family val="2"/>
      </rPr>
      <t xml:space="preserve"> - M</t>
    </r>
    <r>
      <rPr>
        <vertAlign val="subscript"/>
        <sz val="8"/>
        <rFont val="Arial"/>
        <family val="2"/>
      </rPr>
      <t>6</t>
    </r>
    <r>
      <rPr>
        <sz val="8"/>
        <rFont val="Arial"/>
        <family val="2"/>
      </rPr>
      <t xml:space="preserve"> must be within </t>
    </r>
    <r>
      <rPr>
        <sz val="8"/>
        <rFont val="Calibri"/>
        <family val="2"/>
      </rPr>
      <t>±</t>
    </r>
    <r>
      <rPr>
        <sz val="8"/>
        <rFont val="Arial"/>
        <family val="2"/>
      </rPr>
      <t xml:space="preserve"> </t>
    </r>
    <r>
      <rPr>
        <sz val="8"/>
        <rFont val="Arial"/>
        <family val="2"/>
      </rPr>
      <t>0.3% of M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 xml:space="preserve"> when washed or M</t>
    </r>
    <r>
      <rPr>
        <vertAlign val="subscript"/>
        <sz val="8"/>
        <rFont val="Arial"/>
        <family val="2"/>
      </rPr>
      <t>1</t>
    </r>
    <r>
      <rPr>
        <sz val="8"/>
        <rFont val="Arial"/>
        <family val="2"/>
      </rPr>
      <t xml:space="preserve"> when not washed. </t>
    </r>
    <r>
      <rPr>
        <b/>
        <sz val="8"/>
        <rFont val="Arial"/>
        <family val="2"/>
      </rPr>
      <t>Note:</t>
    </r>
    <r>
      <rPr>
        <sz val="8"/>
        <rFont val="Arial"/>
        <family val="2"/>
      </rPr>
      <t xml:space="preserve"> Coarse and Fine Check Sum required with ratio. </t>
    </r>
  </si>
  <si>
    <t>AASHTO T335 Fracture Count</t>
  </si>
  <si>
    <r>
      <t>(M</t>
    </r>
    <r>
      <rPr>
        <vertAlign val="subscript"/>
        <sz val="8"/>
        <rFont val="Arial"/>
        <family val="2"/>
      </rPr>
      <t>5</t>
    </r>
    <r>
      <rPr>
        <sz val="8"/>
        <rFont val="Arial"/>
        <family val="2"/>
      </rPr>
      <t xml:space="preserve"> - M</t>
    </r>
    <r>
      <rPr>
        <vertAlign val="subscript"/>
        <sz val="8"/>
        <rFont val="Arial"/>
        <family val="2"/>
      </rPr>
      <t>6</t>
    </r>
    <r>
      <rPr>
        <sz val="8"/>
        <rFont val="Arial"/>
        <family val="2"/>
      </rPr>
      <t>) / M</t>
    </r>
    <r>
      <rPr>
        <vertAlign val="subscript"/>
        <sz val="8"/>
        <rFont val="Arial"/>
        <family val="2"/>
      </rPr>
      <t>5</t>
    </r>
    <r>
      <rPr>
        <sz val="8"/>
        <rFont val="Arial"/>
        <family val="2"/>
      </rPr>
      <t xml:space="preserve"> x 100 </t>
    </r>
  </si>
  <si>
    <t>ITD 0901   (Rev. 10-15)
itd.idaho.gov</t>
  </si>
  <si>
    <t>ITD 0901   (Rev. 07-21)
itd.idaho.gov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</si>
</sst>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%"/>
    <numFmt numFmtId="165" formatCode="0.0"/>
    <numFmt numFmtId="166" formatCode="0.000"/>
    <numFmt numFmtId="167" formatCode="mm/dd/yy;@"/>
    <numFmt numFmtId="170" formatCode="0.000000"/>
  </numFmts>
  <fonts count="37" x14ac:knownFonts="1">
    <font>
      <sz val="11"/>
      <name val="Arial"/>
    </font>
    <font>
      <sz val="11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vertAlign val="subscript"/>
      <sz val="8"/>
      <name val="Arial"/>
      <family val="2"/>
    </font>
    <font>
      <b/>
      <sz val="7"/>
      <name val="Arial"/>
      <family val="2"/>
    </font>
    <font>
      <b/>
      <vertAlign val="subscript"/>
      <sz val="7"/>
      <name val="Arial"/>
      <family val="2"/>
    </font>
    <font>
      <vertAlign val="subscript"/>
      <sz val="8"/>
      <name val="Arial"/>
      <family val="2"/>
    </font>
    <font>
      <b/>
      <u/>
      <sz val="8"/>
      <name val="Arial"/>
      <family val="2"/>
    </font>
    <font>
      <sz val="7.5"/>
      <name val="Arial"/>
      <family val="2"/>
    </font>
    <font>
      <sz val="7.5"/>
      <name val="Arial"/>
      <family val="2"/>
    </font>
    <font>
      <b/>
      <sz val="8"/>
      <name val="Arial"/>
      <family val="2"/>
    </font>
    <font>
      <sz val="6.5"/>
      <name val="Arial"/>
      <family val="2"/>
    </font>
    <font>
      <vertAlign val="subscript"/>
      <sz val="6.5"/>
      <name val="Arial"/>
      <family val="2"/>
    </font>
    <font>
      <sz val="6.5"/>
      <name val="Arial"/>
      <family val="2"/>
    </font>
    <font>
      <vertAlign val="subscript"/>
      <sz val="7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9.1999999999999993"/>
      <name val="Arial"/>
      <family val="2"/>
    </font>
    <font>
      <sz val="11"/>
      <name val="Arial"/>
      <family val="2"/>
    </font>
    <font>
      <vertAlign val="superscript"/>
      <sz val="7"/>
      <name val="Arial"/>
      <family val="2"/>
    </font>
    <font>
      <sz val="6"/>
      <name val="Arial"/>
      <family val="2"/>
    </font>
    <font>
      <sz val="9.5"/>
      <name val="Arial"/>
      <family val="2"/>
    </font>
    <font>
      <u/>
      <sz val="9.5"/>
      <name val="Arial"/>
      <family val="2"/>
    </font>
    <font>
      <b/>
      <sz val="14"/>
      <name val="Arial"/>
      <family val="2"/>
    </font>
    <font>
      <sz val="8"/>
      <name val="Calibri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FFDD"/>
        <bgColor indexed="64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5">
    <xf numFmtId="0" fontId="0" fillId="0" borderId="0" xfId="0"/>
    <xf numFmtId="0" fontId="0" fillId="0" borderId="0" xfId="0" applyProtection="1"/>
    <xf numFmtId="0" fontId="0" fillId="0" borderId="0" xfId="0" applyProtection="1">
      <protection hidden="1"/>
    </xf>
    <xf numFmtId="0" fontId="6" fillId="0" borderId="0" xfId="0" applyFont="1" applyProtection="1"/>
    <xf numFmtId="0" fontId="5" fillId="0" borderId="0" xfId="0" applyFont="1" applyFill="1" applyProtection="1"/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/>
    <xf numFmtId="0" fontId="0" fillId="0" borderId="0" xfId="0" applyBorder="1" applyProtection="1"/>
    <xf numFmtId="0" fontId="9" fillId="0" borderId="0" xfId="0" applyFont="1" applyBorder="1" applyProtection="1"/>
    <xf numFmtId="0" fontId="9" fillId="0" borderId="0" xfId="0" applyFont="1" applyProtection="1"/>
    <xf numFmtId="0" fontId="2" fillId="0" borderId="1" xfId="0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Protection="1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/>
    <xf numFmtId="0" fontId="0" fillId="0" borderId="0" xfId="0" applyFill="1" applyBorder="1" applyAlignment="1" applyProtection="1">
      <alignment vertical="center"/>
    </xf>
    <xf numFmtId="0" fontId="10" fillId="0" borderId="0" xfId="0" applyFont="1" applyAlignment="1" applyProtection="1">
      <alignment vertical="center" wrapText="1"/>
    </xf>
    <xf numFmtId="0" fontId="10" fillId="0" borderId="0" xfId="0" applyFont="1" applyAlignment="1" applyProtection="1">
      <alignment vertical="center"/>
    </xf>
    <xf numFmtId="0" fontId="10" fillId="0" borderId="0" xfId="0" applyFont="1" applyBorder="1" applyProtection="1"/>
    <xf numFmtId="0" fontId="10" fillId="0" borderId="0" xfId="0" applyFont="1" applyBorder="1" applyAlignment="1" applyProtection="1">
      <alignment vertical="center"/>
    </xf>
    <xf numFmtId="0" fontId="0" fillId="0" borderId="0" xfId="0" applyFill="1" applyBorder="1" applyProtection="1"/>
    <xf numFmtId="0" fontId="5" fillId="0" borderId="0" xfId="0" applyFont="1" applyProtection="1"/>
    <xf numFmtId="0" fontId="5" fillId="0" borderId="0" xfId="0" applyFont="1" applyFill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7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4" fillId="0" borderId="0" xfId="0" applyFont="1" applyProtection="1"/>
    <xf numFmtId="0" fontId="11" fillId="0" borderId="0" xfId="0" applyFont="1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horizontal="left" vertical="top"/>
    </xf>
    <xf numFmtId="0" fontId="5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Protection="1"/>
    <xf numFmtId="0" fontId="2" fillId="0" borderId="0" xfId="0" applyFont="1" applyAlignment="1" applyProtection="1"/>
    <xf numFmtId="0" fontId="3" fillId="0" borderId="0" xfId="0" applyFont="1" applyAlignment="1" applyProtection="1"/>
    <xf numFmtId="0" fontId="5" fillId="0" borderId="0" xfId="0" applyFont="1" applyBorder="1" applyAlignment="1" applyProtection="1">
      <alignment vertical="top"/>
    </xf>
    <xf numFmtId="0" fontId="4" fillId="0" borderId="0" xfId="0" applyFont="1" applyBorder="1" applyAlignment="1" applyProtection="1"/>
    <xf numFmtId="0" fontId="6" fillId="0" borderId="0" xfId="0" applyFont="1" applyAlignment="1" applyProtection="1"/>
    <xf numFmtId="0" fontId="4" fillId="0" borderId="0" xfId="0" applyFont="1" applyFill="1" applyBorder="1" applyAlignment="1" applyProtection="1">
      <protection locked="0"/>
    </xf>
    <xf numFmtId="0" fontId="8" fillId="0" borderId="0" xfId="0" applyFont="1" applyBorder="1" applyAlignment="1" applyProtection="1"/>
    <xf numFmtId="0" fontId="7" fillId="0" borderId="0" xfId="0" applyFont="1" applyBorder="1" applyAlignment="1" applyProtection="1"/>
    <xf numFmtId="0" fontId="2" fillId="0" borderId="0" xfId="0" applyFont="1" applyBorder="1" applyAlignment="1"/>
    <xf numFmtId="165" fontId="2" fillId="0" borderId="0" xfId="0" applyNumberFormat="1" applyFont="1" applyFill="1" applyBorder="1" applyAlignment="1" applyProtection="1">
      <protection locked="0"/>
    </xf>
    <xf numFmtId="0" fontId="12" fillId="0" borderId="0" xfId="0" applyFont="1" applyBorder="1" applyAlignment="1"/>
    <xf numFmtId="0" fontId="12" fillId="0" borderId="0" xfId="0" applyFont="1" applyFill="1" applyBorder="1" applyAlignment="1" applyProtection="1"/>
    <xf numFmtId="165" fontId="2" fillId="0" borderId="0" xfId="0" applyNumberFormat="1" applyFont="1" applyFill="1" applyBorder="1" applyAlignment="1" applyProtection="1"/>
    <xf numFmtId="165" fontId="2" fillId="0" borderId="3" xfId="0" applyNumberFormat="1" applyFont="1" applyFill="1" applyBorder="1" applyAlignment="1" applyProtection="1"/>
    <xf numFmtId="0" fontId="5" fillId="0" borderId="0" xfId="0" applyFont="1" applyFill="1" applyBorder="1" applyAlignment="1" applyProtection="1">
      <alignment horizontal="left"/>
    </xf>
    <xf numFmtId="0" fontId="32" fillId="0" borderId="0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9" fillId="0" borderId="7" xfId="0" applyFont="1" applyBorder="1" applyProtection="1"/>
    <xf numFmtId="0" fontId="9" fillId="0" borderId="8" xfId="0" applyFont="1" applyBorder="1" applyProtection="1"/>
    <xf numFmtId="0" fontId="2" fillId="0" borderId="0" xfId="0" applyFont="1" applyBorder="1" applyProtection="1"/>
    <xf numFmtId="0" fontId="2" fillId="0" borderId="9" xfId="0" applyFont="1" applyBorder="1" applyProtection="1"/>
    <xf numFmtId="0" fontId="2" fillId="0" borderId="2" xfId="0" applyFont="1" applyBorder="1" applyProtection="1"/>
    <xf numFmtId="0" fontId="2" fillId="0" borderId="10" xfId="0" applyFont="1" applyBorder="1" applyProtection="1"/>
    <xf numFmtId="0" fontId="8" fillId="0" borderId="0" xfId="0" applyFont="1" applyFill="1" applyBorder="1" applyAlignment="1" applyProtection="1"/>
    <xf numFmtId="0" fontId="0" fillId="0" borderId="11" xfId="0" applyFill="1" applyBorder="1" applyAlignment="1" applyProtection="1"/>
    <xf numFmtId="0" fontId="32" fillId="0" borderId="2" xfId="0" applyFont="1" applyBorder="1" applyAlignment="1" applyProtection="1">
      <alignment horizontal="center" vertical="center"/>
    </xf>
    <xf numFmtId="0" fontId="0" fillId="0" borderId="0" xfId="0" applyFill="1" applyProtection="1"/>
    <xf numFmtId="0" fontId="6" fillId="0" borderId="0" xfId="0" applyFont="1" applyFill="1" applyProtection="1"/>
    <xf numFmtId="0" fontId="9" fillId="0" borderId="0" xfId="0" applyFont="1" applyFill="1" applyProtection="1"/>
    <xf numFmtId="0" fontId="2" fillId="0" borderId="0" xfId="0" applyFont="1" applyFill="1" applyProtection="1"/>
    <xf numFmtId="0" fontId="2" fillId="0" borderId="12" xfId="0" applyFont="1" applyFill="1" applyBorder="1" applyAlignment="1" applyProtection="1"/>
    <xf numFmtId="0" fontId="2" fillId="0" borderId="13" xfId="0" applyFont="1" applyFill="1" applyBorder="1" applyAlignment="1" applyProtection="1"/>
    <xf numFmtId="0" fontId="8" fillId="0" borderId="3" xfId="0" applyFont="1" applyFill="1" applyBorder="1" applyAlignment="1" applyProtection="1"/>
    <xf numFmtId="0" fontId="10" fillId="0" borderId="0" xfId="0" applyFont="1" applyFill="1" applyAlignment="1" applyProtection="1">
      <alignment vertical="center" wrapText="1"/>
    </xf>
    <xf numFmtId="0" fontId="10" fillId="0" borderId="0" xfId="0" applyFont="1" applyFill="1" applyAlignment="1" applyProtection="1">
      <alignment vertical="center"/>
    </xf>
    <xf numFmtId="0" fontId="0" fillId="0" borderId="1" xfId="0" applyFill="1" applyBorder="1" applyProtection="1"/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5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14" xfId="0" applyFont="1" applyFill="1" applyBorder="1" applyAlignment="1" applyProtection="1">
      <alignment horizontal="left" vertical="center"/>
    </xf>
    <xf numFmtId="0" fontId="7" fillId="0" borderId="0" xfId="0" applyFont="1" applyFill="1" applyAlignment="1" applyProtection="1"/>
    <xf numFmtId="0" fontId="6" fillId="0" borderId="12" xfId="0" applyFont="1" applyFill="1" applyBorder="1" applyAlignment="1" applyProtection="1">
      <alignment horizontal="center"/>
    </xf>
    <xf numFmtId="0" fontId="6" fillId="0" borderId="3" xfId="0" applyFont="1" applyFill="1" applyBorder="1" applyProtection="1"/>
    <xf numFmtId="0" fontId="6" fillId="0" borderId="13" xfId="0" applyFont="1" applyFill="1" applyBorder="1" applyProtection="1"/>
    <xf numFmtId="0" fontId="6" fillId="0" borderId="9" xfId="0" applyFont="1" applyFill="1" applyBorder="1" applyProtection="1"/>
    <xf numFmtId="0" fontId="6" fillId="0" borderId="15" xfId="0" applyFont="1" applyFill="1" applyBorder="1" applyProtection="1"/>
    <xf numFmtId="0" fontId="6" fillId="0" borderId="16" xfId="0" applyFont="1" applyFill="1" applyBorder="1" applyProtection="1"/>
    <xf numFmtId="0" fontId="6" fillId="0" borderId="17" xfId="0" applyFont="1" applyFill="1" applyBorder="1" applyProtection="1"/>
    <xf numFmtId="0" fontId="6" fillId="0" borderId="18" xfId="0" applyFont="1" applyFill="1" applyBorder="1" applyProtection="1"/>
    <xf numFmtId="0" fontId="6" fillId="0" borderId="19" xfId="0" applyFont="1" applyFill="1" applyBorder="1" applyProtection="1"/>
    <xf numFmtId="0" fontId="6" fillId="0" borderId="20" xfId="0" applyFont="1" applyFill="1" applyBorder="1" applyProtection="1"/>
    <xf numFmtId="0" fontId="11" fillId="0" borderId="0" xfId="0" applyFont="1" applyFill="1" applyAlignment="1" applyProtection="1">
      <alignment vertical="top" wrapText="1"/>
    </xf>
    <xf numFmtId="0" fontId="5" fillId="0" borderId="11" xfId="0" applyFont="1" applyFill="1" applyBorder="1" applyAlignment="1" applyProtection="1"/>
    <xf numFmtId="0" fontId="6" fillId="0" borderId="21" xfId="0" applyFont="1" applyFill="1" applyBorder="1" applyAlignment="1" applyProtection="1"/>
    <xf numFmtId="0" fontId="29" fillId="0" borderId="0" xfId="0" applyFont="1" applyFill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0" xfId="0" applyFill="1" applyProtection="1"/>
    <xf numFmtId="0" fontId="32" fillId="0" borderId="0" xfId="0" applyFont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/>
    </xf>
    <xf numFmtId="0" fontId="4" fillId="0" borderId="0" xfId="0" applyFont="1" applyBorder="1" applyProtection="1"/>
    <xf numFmtId="0" fontId="32" fillId="0" borderId="0" xfId="0" applyFont="1" applyFill="1" applyBorder="1" applyProtection="1"/>
    <xf numFmtId="0" fontId="9" fillId="0" borderId="0" xfId="0" applyFont="1" applyFill="1" applyBorder="1" applyProtection="1"/>
    <xf numFmtId="0" fontId="32" fillId="0" borderId="0" xfId="0" applyFont="1" applyFill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wrapText="1"/>
    </xf>
    <xf numFmtId="0" fontId="29" fillId="0" borderId="0" xfId="0" applyFont="1" applyFill="1" applyBorder="1" applyAlignment="1" applyProtection="1">
      <alignment horizontal="center" wrapText="1"/>
    </xf>
    <xf numFmtId="1" fontId="0" fillId="0" borderId="0" xfId="0" applyNumberForma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29" fillId="2" borderId="2" xfId="0" applyFont="1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165" fontId="5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165" fontId="5" fillId="0" borderId="0" xfId="0" applyNumberFormat="1" applyFont="1" applyFill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</xf>
    <xf numFmtId="165" fontId="0" fillId="0" borderId="0" xfId="0" applyNumberFormat="1" applyAlignment="1" applyProtection="1">
      <alignment horizontal="center"/>
    </xf>
    <xf numFmtId="166" fontId="5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 vertical="center" wrapText="1"/>
    </xf>
    <xf numFmtId="0" fontId="0" fillId="0" borderId="0" xfId="0" applyFill="1" applyBorder="1" applyProtection="1"/>
    <xf numFmtId="0" fontId="21" fillId="0" borderId="0" xfId="0" applyFont="1" applyFill="1" applyBorder="1" applyAlignment="1" applyProtection="1">
      <alignment horizontal="center" wrapText="1"/>
    </xf>
    <xf numFmtId="0" fontId="5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 wrapText="1"/>
    </xf>
    <xf numFmtId="0" fontId="0" fillId="0" borderId="0" xfId="0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/>
    </xf>
    <xf numFmtId="0" fontId="0" fillId="0" borderId="0" xfId="0" applyFill="1" applyBorder="1" applyProtection="1">
      <protection locked="0"/>
    </xf>
    <xf numFmtId="0" fontId="2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Protection="1"/>
    <xf numFmtId="0" fontId="6" fillId="0" borderId="0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Fill="1" applyBorder="1" applyAlignment="1" applyProtection="1">
      <alignment horizontal="center" vertical="top" wrapText="1"/>
      <protection locked="0"/>
    </xf>
    <xf numFmtId="0" fontId="17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/>
    </xf>
    <xf numFmtId="0" fontId="28" fillId="0" borderId="0" xfId="0" applyFont="1" applyFill="1" applyBorder="1" applyAlignment="1" applyProtection="1">
      <alignment horizontal="left"/>
    </xf>
    <xf numFmtId="0" fontId="18" fillId="0" borderId="0" xfId="0" applyFont="1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top"/>
      <protection locked="0"/>
    </xf>
    <xf numFmtId="0" fontId="6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64" fontId="12" fillId="0" borderId="0" xfId="1" applyNumberFormat="1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left" wrapText="1"/>
    </xf>
    <xf numFmtId="0" fontId="11" fillId="0" borderId="2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0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Protection="1"/>
    <xf numFmtId="0" fontId="6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1" fontId="5" fillId="0" borderId="16" xfId="0" applyNumberFormat="1" applyFont="1" applyFill="1" applyBorder="1" applyAlignment="1" applyProtection="1">
      <alignment horizontal="center" vertical="center"/>
      <protection hidden="1"/>
    </xf>
    <xf numFmtId="1" fontId="5" fillId="0" borderId="24" xfId="0" applyNumberFormat="1" applyFont="1" applyFill="1" applyBorder="1" applyAlignment="1" applyProtection="1">
      <alignment horizontal="center" vertical="center"/>
      <protection hidden="1"/>
    </xf>
    <xf numFmtId="1" fontId="5" fillId="0" borderId="30" xfId="0" applyNumberFormat="1" applyFont="1" applyFill="1" applyBorder="1" applyAlignment="1" applyProtection="1">
      <alignment horizontal="center" vertical="center"/>
      <protection hidden="1"/>
    </xf>
    <xf numFmtId="164" fontId="5" fillId="0" borderId="5" xfId="0" applyNumberFormat="1" applyFont="1" applyFill="1" applyBorder="1" applyAlignment="1" applyProtection="1">
      <alignment horizontal="center" vertical="center"/>
      <protection hidden="1"/>
    </xf>
    <xf numFmtId="164" fontId="5" fillId="0" borderId="31" xfId="0" applyNumberFormat="1" applyFont="1" applyFill="1" applyBorder="1" applyAlignment="1" applyProtection="1">
      <alignment horizontal="center" vertical="center"/>
      <protection hidden="1"/>
    </xf>
    <xf numFmtId="164" fontId="5" fillId="0" borderId="3" xfId="0" applyNumberFormat="1" applyFont="1" applyFill="1" applyBorder="1" applyAlignment="1" applyProtection="1">
      <alignment horizontal="center" vertical="center"/>
      <protection hidden="1"/>
    </xf>
    <xf numFmtId="164" fontId="5" fillId="0" borderId="13" xfId="0" applyNumberFormat="1" applyFont="1" applyFill="1" applyBorder="1" applyAlignment="1" applyProtection="1">
      <alignment horizontal="center" vertical="center"/>
      <protection hidden="1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165" fontId="5" fillId="0" borderId="16" xfId="0" applyNumberFormat="1" applyFont="1" applyFill="1" applyBorder="1" applyAlignment="1" applyProtection="1">
      <alignment horizontal="center" vertical="center"/>
      <protection hidden="1"/>
    </xf>
    <xf numFmtId="165" fontId="5" fillId="0" borderId="24" xfId="0" applyNumberFormat="1" applyFont="1" applyFill="1" applyBorder="1" applyAlignment="1" applyProtection="1">
      <alignment horizontal="center" vertical="center"/>
      <protection hidden="1"/>
    </xf>
    <xf numFmtId="165" fontId="5" fillId="0" borderId="25" xfId="0" applyNumberFormat="1" applyFont="1" applyFill="1" applyBorder="1" applyAlignment="1" applyProtection="1">
      <alignment horizontal="center" vertical="center"/>
      <protection hidden="1"/>
    </xf>
    <xf numFmtId="0" fontId="10" fillId="0" borderId="22" xfId="0" applyFont="1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/>
    </xf>
    <xf numFmtId="0" fontId="0" fillId="0" borderId="31" xfId="0" applyFill="1" applyBorder="1" applyAlignment="1" applyProtection="1">
      <alignment horizontal="center"/>
    </xf>
    <xf numFmtId="0" fontId="0" fillId="0" borderId="23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32" xfId="0" applyFill="1" applyBorder="1" applyAlignment="1" applyProtection="1">
      <alignment horizontal="center"/>
    </xf>
    <xf numFmtId="165" fontId="5" fillId="0" borderId="30" xfId="0" applyNumberFormat="1" applyFont="1" applyFill="1" applyBorder="1" applyAlignment="1" applyProtection="1">
      <alignment horizontal="center" vertical="center"/>
      <protection hidden="1"/>
    </xf>
    <xf numFmtId="165" fontId="2" fillId="2" borderId="16" xfId="0" applyNumberFormat="1" applyFont="1" applyFill="1" applyBorder="1" applyAlignment="1" applyProtection="1">
      <alignment horizontal="center" vertical="center"/>
      <protection locked="0"/>
    </xf>
    <xf numFmtId="165" fontId="2" fillId="2" borderId="24" xfId="0" applyNumberFormat="1" applyFont="1" applyFill="1" applyBorder="1" applyAlignment="1" applyProtection="1">
      <alignment horizontal="center" vertical="center"/>
      <protection locked="0"/>
    </xf>
    <xf numFmtId="165" fontId="2" fillId="2" borderId="25" xfId="0" applyNumberFormat="1" applyFont="1" applyFill="1" applyBorder="1" applyAlignment="1" applyProtection="1">
      <alignment horizontal="center" vertical="center"/>
      <protection locked="0"/>
    </xf>
    <xf numFmtId="164" fontId="5" fillId="0" borderId="2" xfId="0" applyNumberFormat="1" applyFont="1" applyFill="1" applyBorder="1" applyAlignment="1" applyProtection="1">
      <alignment horizontal="center" vertical="center"/>
      <protection hidden="1"/>
    </xf>
    <xf numFmtId="164" fontId="5" fillId="0" borderId="32" xfId="0" applyNumberFormat="1" applyFont="1" applyFill="1" applyBorder="1" applyAlignment="1" applyProtection="1">
      <alignment horizontal="center" vertical="center"/>
      <protection hidden="1"/>
    </xf>
    <xf numFmtId="0" fontId="2" fillId="0" borderId="52" xfId="0" applyFont="1" applyFill="1" applyBorder="1" applyAlignment="1" applyProtection="1">
      <alignment horizontal="left" vertical="center"/>
    </xf>
    <xf numFmtId="0" fontId="2" fillId="0" borderId="24" xfId="0" applyFont="1" applyFill="1" applyBorder="1" applyAlignment="1" applyProtection="1">
      <alignment horizontal="left" vertical="center"/>
    </xf>
    <xf numFmtId="165" fontId="2" fillId="2" borderId="16" xfId="0" applyNumberFormat="1" applyFont="1" applyFill="1" applyBorder="1" applyAlignment="1" applyProtection="1">
      <alignment horizontal="center"/>
      <protection locked="0"/>
    </xf>
    <xf numFmtId="165" fontId="2" fillId="2" borderId="24" xfId="0" applyNumberFormat="1" applyFont="1" applyFill="1" applyBorder="1" applyAlignment="1" applyProtection="1">
      <alignment horizontal="center"/>
      <protection locked="0"/>
    </xf>
    <xf numFmtId="0" fontId="2" fillId="0" borderId="58" xfId="0" applyFont="1" applyFill="1" applyBorder="1" applyAlignment="1" applyProtection="1">
      <alignment horizontal="left" vertical="center"/>
    </xf>
    <xf numFmtId="0" fontId="2" fillId="0" borderId="44" xfId="0" applyFont="1" applyFill="1" applyBorder="1" applyAlignment="1" applyProtection="1">
      <alignment horizontal="left" vertical="center"/>
    </xf>
    <xf numFmtId="165" fontId="2" fillId="0" borderId="20" xfId="0" applyNumberFormat="1" applyFont="1" applyFill="1" applyBorder="1" applyAlignment="1" applyProtection="1">
      <alignment horizontal="center"/>
      <protection hidden="1"/>
    </xf>
    <xf numFmtId="165" fontId="2" fillId="0" borderId="44" xfId="0" applyNumberFormat="1" applyFont="1" applyFill="1" applyBorder="1" applyAlignment="1" applyProtection="1">
      <alignment horizontal="center"/>
      <protection hidden="1"/>
    </xf>
    <xf numFmtId="165" fontId="2" fillId="0" borderId="45" xfId="0" applyNumberFormat="1" applyFont="1" applyFill="1" applyBorder="1" applyAlignment="1" applyProtection="1">
      <alignment horizontal="center"/>
      <protection hidden="1"/>
    </xf>
    <xf numFmtId="165" fontId="2" fillId="0" borderId="16" xfId="0" applyNumberFormat="1" applyFont="1" applyFill="1" applyBorder="1" applyAlignment="1" applyProtection="1">
      <alignment horizontal="center"/>
      <protection hidden="1"/>
    </xf>
    <xf numFmtId="165" fontId="2" fillId="0" borderId="24" xfId="0" applyNumberFormat="1" applyFont="1" applyFill="1" applyBorder="1" applyAlignment="1" applyProtection="1">
      <alignment horizontal="center"/>
      <protection hidden="1"/>
    </xf>
    <xf numFmtId="165" fontId="2" fillId="0" borderId="25" xfId="0" applyNumberFormat="1" applyFont="1" applyFill="1" applyBorder="1" applyAlignment="1" applyProtection="1">
      <alignment horizontal="center"/>
      <protection hidden="1"/>
    </xf>
    <xf numFmtId="49" fontId="2" fillId="2" borderId="26" xfId="0" applyNumberFormat="1" applyFont="1" applyFill="1" applyBorder="1" applyAlignment="1" applyProtection="1">
      <alignment horizontal="center" vertical="center"/>
      <protection locked="0"/>
    </xf>
    <xf numFmtId="49" fontId="5" fillId="2" borderId="17" xfId="0" applyNumberFormat="1" applyFont="1" applyFill="1" applyBorder="1" applyAlignment="1" applyProtection="1">
      <alignment horizontal="center" vertical="center"/>
      <protection locked="0"/>
    </xf>
    <xf numFmtId="49" fontId="2" fillId="2" borderId="17" xfId="0" applyNumberFormat="1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 wrapText="1"/>
    </xf>
    <xf numFmtId="165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center" vertical="center" wrapText="1"/>
    </xf>
    <xf numFmtId="0" fontId="10" fillId="0" borderId="27" xfId="0" applyFont="1" applyFill="1" applyBorder="1" applyAlignment="1" applyProtection="1">
      <alignment horizontal="center" vertical="center" wrapText="1"/>
    </xf>
    <xf numFmtId="0" fontId="10" fillId="0" borderId="28" xfId="0" applyFont="1" applyFill="1" applyBorder="1" applyAlignment="1" applyProtection="1">
      <alignment horizontal="center" vertical="center" wrapText="1"/>
    </xf>
    <xf numFmtId="0" fontId="10" fillId="0" borderId="29" xfId="0" applyFont="1" applyFill="1" applyBorder="1" applyAlignment="1" applyProtection="1">
      <alignment horizontal="center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49" fontId="2" fillId="2" borderId="16" xfId="0" applyNumberFormat="1" applyFont="1" applyFill="1" applyBorder="1" applyAlignment="1" applyProtection="1">
      <alignment horizontal="center" vertical="center"/>
      <protection locked="0"/>
    </xf>
    <xf numFmtId="49" fontId="5" fillId="2" borderId="24" xfId="0" applyNumberFormat="1" applyFont="1" applyFill="1" applyBorder="1" applyAlignment="1" applyProtection="1">
      <alignment horizontal="center" vertical="center"/>
      <protection locked="0"/>
    </xf>
    <xf numFmtId="49" fontId="5" fillId="2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33" xfId="0" applyFont="1" applyFill="1" applyBorder="1" applyAlignment="1" applyProtection="1">
      <alignment horizontal="center" vertical="center" wrapText="1"/>
    </xf>
    <xf numFmtId="0" fontId="10" fillId="0" borderId="35" xfId="0" applyFont="1" applyFill="1" applyBorder="1" applyAlignment="1" applyProtection="1">
      <alignment horizontal="left" vertical="center" wrapText="1"/>
    </xf>
    <xf numFmtId="0" fontId="10" fillId="0" borderId="21" xfId="0" applyFont="1" applyFill="1" applyBorder="1" applyAlignment="1" applyProtection="1">
      <alignment horizontal="left" vertical="center" wrapText="1"/>
    </xf>
    <xf numFmtId="0" fontId="10" fillId="0" borderId="36" xfId="0" applyFont="1" applyFill="1" applyBorder="1" applyAlignment="1" applyProtection="1">
      <alignment horizontal="left" vertical="center" wrapText="1"/>
    </xf>
    <xf numFmtId="1" fontId="5" fillId="0" borderId="25" xfId="0" applyNumberFormat="1" applyFont="1" applyFill="1" applyBorder="1" applyAlignment="1" applyProtection="1">
      <alignment horizontal="center" vertical="center"/>
      <protection hidden="1"/>
    </xf>
    <xf numFmtId="0" fontId="0" fillId="2" borderId="18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37" xfId="0" applyFill="1" applyBorder="1" applyAlignment="1" applyProtection="1">
      <alignment horizontal="left"/>
      <protection locked="0"/>
    </xf>
    <xf numFmtId="0" fontId="5" fillId="0" borderId="38" xfId="0" applyFont="1" applyFill="1" applyBorder="1" applyAlignment="1" applyProtection="1">
      <alignment horizontal="left"/>
    </xf>
    <xf numFmtId="0" fontId="5" fillId="0" borderId="21" xfId="0" applyFont="1" applyFill="1" applyBorder="1" applyAlignment="1" applyProtection="1">
      <alignment horizontal="left"/>
    </xf>
    <xf numFmtId="0" fontId="5" fillId="0" borderId="36" xfId="0" applyFont="1" applyFill="1" applyBorder="1" applyAlignment="1" applyProtection="1">
      <alignment horizontal="left"/>
    </xf>
    <xf numFmtId="0" fontId="1" fillId="2" borderId="39" xfId="0" applyFont="1" applyFill="1" applyBorder="1" applyAlignment="1" applyProtection="1">
      <alignment horizontal="left"/>
      <protection locked="0"/>
    </xf>
    <xf numFmtId="0" fontId="5" fillId="0" borderId="35" xfId="0" applyFont="1" applyFill="1" applyBorder="1" applyAlignment="1" applyProtection="1">
      <alignment horizontal="left"/>
    </xf>
    <xf numFmtId="167" fontId="0" fillId="2" borderId="18" xfId="0" applyNumberFormat="1" applyFill="1" applyBorder="1" applyAlignment="1" applyProtection="1">
      <alignment horizontal="left"/>
      <protection locked="0"/>
    </xf>
    <xf numFmtId="167" fontId="0" fillId="2" borderId="3" xfId="0" applyNumberFormat="1" applyFill="1" applyBorder="1" applyAlignment="1" applyProtection="1">
      <alignment horizontal="left"/>
      <protection locked="0"/>
    </xf>
    <xf numFmtId="167" fontId="0" fillId="2" borderId="13" xfId="0" applyNumberForma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4" fillId="2" borderId="50" xfId="0" applyFont="1" applyFill="1" applyBorder="1" applyAlignment="1" applyProtection="1">
      <alignment horizontal="left"/>
      <protection locked="0"/>
    </xf>
    <xf numFmtId="0" fontId="4" fillId="2" borderId="51" xfId="0" applyFont="1" applyFill="1" applyBorder="1" applyAlignment="1" applyProtection="1">
      <alignment horizontal="left"/>
      <protection locked="0"/>
    </xf>
    <xf numFmtId="167" fontId="4" fillId="2" borderId="18" xfId="0" applyNumberFormat="1" applyFont="1" applyFill="1" applyBorder="1" applyAlignment="1" applyProtection="1">
      <alignment horizontal="center"/>
      <protection locked="0"/>
    </xf>
    <xf numFmtId="167" fontId="4" fillId="2" borderId="3" xfId="0" applyNumberFormat="1" applyFont="1" applyFill="1" applyBorder="1" applyAlignment="1" applyProtection="1">
      <alignment horizontal="center"/>
      <protection locked="0"/>
    </xf>
    <xf numFmtId="167" fontId="4" fillId="2" borderId="13" xfId="0" applyNumberFormat="1" applyFont="1" applyFill="1" applyBorder="1" applyAlignment="1" applyProtection="1">
      <alignment horizontal="center"/>
      <protection locked="0"/>
    </xf>
    <xf numFmtId="165" fontId="2" fillId="2" borderId="30" xfId="0" applyNumberFormat="1" applyFont="1" applyFill="1" applyBorder="1" applyAlignment="1" applyProtection="1">
      <alignment horizontal="center"/>
      <protection locked="0"/>
    </xf>
    <xf numFmtId="0" fontId="5" fillId="0" borderId="53" xfId="0" applyFont="1" applyFill="1" applyBorder="1" applyAlignment="1" applyProtection="1">
      <alignment horizontal="center"/>
    </xf>
    <xf numFmtId="0" fontId="5" fillId="0" borderId="54" xfId="0" applyFont="1" applyFill="1" applyBorder="1" applyAlignment="1" applyProtection="1">
      <alignment horizontal="center"/>
    </xf>
    <xf numFmtId="0" fontId="4" fillId="2" borderId="47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10" xfId="0" applyFon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 applyProtection="1">
      <alignment horizontal="left"/>
      <protection locked="0"/>
    </xf>
    <xf numFmtId="0" fontId="5" fillId="0" borderId="4" xfId="0" applyFont="1" applyFill="1" applyBorder="1" applyAlignment="1" applyProtection="1">
      <alignment horizontal="left"/>
    </xf>
    <xf numFmtId="0" fontId="5" fillId="0" borderId="5" xfId="0" applyFont="1" applyFill="1" applyBorder="1" applyAlignment="1" applyProtection="1">
      <alignment horizontal="left"/>
    </xf>
    <xf numFmtId="0" fontId="5" fillId="0" borderId="31" xfId="0" applyFont="1" applyFill="1" applyBorder="1" applyAlignment="1" applyProtection="1">
      <alignment horizontal="left"/>
    </xf>
    <xf numFmtId="0" fontId="5" fillId="0" borderId="55" xfId="0" applyFont="1" applyFill="1" applyBorder="1" applyAlignment="1" applyProtection="1">
      <alignment horizontal="left"/>
    </xf>
    <xf numFmtId="0" fontId="5" fillId="0" borderId="53" xfId="0" applyFont="1" applyFill="1" applyBorder="1" applyAlignment="1" applyProtection="1">
      <alignment horizontal="left"/>
    </xf>
    <xf numFmtId="165" fontId="2" fillId="0" borderId="30" xfId="0" applyNumberFormat="1" applyFont="1" applyFill="1" applyBorder="1" applyAlignment="1" applyProtection="1">
      <alignment horizontal="center"/>
      <protection hidden="1"/>
    </xf>
    <xf numFmtId="0" fontId="0" fillId="0" borderId="35" xfId="0" applyFill="1" applyBorder="1" applyAlignment="1" applyProtection="1">
      <alignment horizontal="center"/>
    </xf>
    <xf numFmtId="0" fontId="0" fillId="0" borderId="36" xfId="0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center"/>
    </xf>
    <xf numFmtId="0" fontId="5" fillId="0" borderId="16" xfId="0" applyFont="1" applyFill="1" applyBorder="1" applyAlignment="1" applyProtection="1">
      <alignment horizontal="right" vertical="center"/>
    </xf>
    <xf numFmtId="0" fontId="5" fillId="0" borderId="24" xfId="0" applyFont="1" applyFill="1" applyBorder="1" applyAlignment="1" applyProtection="1">
      <alignment horizontal="right" vertical="center"/>
    </xf>
    <xf numFmtId="0" fontId="5" fillId="0" borderId="25" xfId="0" applyFont="1" applyFill="1" applyBorder="1" applyAlignment="1" applyProtection="1">
      <alignment horizontal="right" vertical="center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23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166" fontId="5" fillId="0" borderId="9" xfId="0" applyNumberFormat="1" applyFont="1" applyFill="1" applyBorder="1" applyAlignment="1" applyProtection="1">
      <alignment horizontal="center"/>
      <protection hidden="1"/>
    </xf>
    <xf numFmtId="166" fontId="5" fillId="0" borderId="2" xfId="0" applyNumberFormat="1" applyFont="1" applyFill="1" applyBorder="1" applyAlignment="1" applyProtection="1">
      <alignment horizontal="center"/>
      <protection hidden="1"/>
    </xf>
    <xf numFmtId="166" fontId="5" fillId="0" borderId="42" xfId="0" applyNumberFormat="1" applyFont="1" applyFill="1" applyBorder="1" applyAlignment="1" applyProtection="1">
      <alignment horizontal="center"/>
      <protection hidden="1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2" xfId="0" applyFont="1" applyFill="1" applyBorder="1" applyAlignment="1" applyProtection="1">
      <alignment horizontal="left" vertical="center"/>
    </xf>
    <xf numFmtId="0" fontId="5" fillId="0" borderId="23" xfId="0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/>
    </xf>
    <xf numFmtId="0" fontId="10" fillId="0" borderId="4" xfId="0" applyFont="1" applyFill="1" applyBorder="1" applyAlignment="1" applyProtection="1">
      <alignment horizontal="center"/>
    </xf>
    <xf numFmtId="0" fontId="10" fillId="0" borderId="5" xfId="0" applyFont="1" applyFill="1" applyBorder="1" applyAlignment="1" applyProtection="1">
      <alignment horizontal="center"/>
    </xf>
    <xf numFmtId="0" fontId="10" fillId="0" borderId="43" xfId="0" applyFont="1" applyFill="1" applyBorder="1" applyAlignment="1" applyProtection="1">
      <alignment horizontal="center"/>
    </xf>
    <xf numFmtId="165" fontId="5" fillId="2" borderId="16" xfId="0" applyNumberFormat="1" applyFont="1" applyFill="1" applyBorder="1" applyAlignment="1" applyProtection="1">
      <alignment horizontal="center" vertical="center"/>
      <protection locked="0"/>
    </xf>
    <xf numFmtId="165" fontId="5" fillId="2" borderId="24" xfId="0" applyNumberFormat="1" applyFont="1" applyFill="1" applyBorder="1" applyAlignment="1" applyProtection="1">
      <alignment horizontal="center" vertical="center"/>
      <protection locked="0"/>
    </xf>
    <xf numFmtId="164" fontId="5" fillId="0" borderId="14" xfId="0" applyNumberFormat="1" applyFont="1" applyFill="1" applyBorder="1" applyAlignment="1" applyProtection="1">
      <alignment horizontal="center" vertical="center"/>
      <protection hidden="1"/>
    </xf>
    <xf numFmtId="164" fontId="5" fillId="0" borderId="49" xfId="0" applyNumberFormat="1" applyFont="1" applyFill="1" applyBorder="1" applyAlignment="1" applyProtection="1">
      <alignment horizontal="center" vertical="center"/>
      <protection hidden="1"/>
    </xf>
    <xf numFmtId="0" fontId="12" fillId="0" borderId="52" xfId="0" applyFont="1" applyFill="1" applyBorder="1" applyAlignment="1" applyProtection="1">
      <alignment horizontal="left" vertical="center" wrapText="1"/>
    </xf>
    <xf numFmtId="0" fontId="20" fillId="0" borderId="24" xfId="0" applyFont="1" applyFill="1" applyBorder="1" applyAlignment="1" applyProtection="1">
      <alignment horizontal="left" vertical="center" wrapText="1"/>
    </xf>
    <xf numFmtId="0" fontId="20" fillId="0" borderId="30" xfId="0" applyFont="1" applyFill="1" applyBorder="1" applyAlignment="1" applyProtection="1">
      <alignment horizontal="left" vertical="center" wrapText="1"/>
    </xf>
    <xf numFmtId="49" fontId="2" fillId="2" borderId="52" xfId="0" applyNumberFormat="1" applyFont="1" applyFill="1" applyBorder="1" applyAlignment="1" applyProtection="1">
      <alignment horizontal="center" vertical="center"/>
      <protection locked="0"/>
    </xf>
    <xf numFmtId="0" fontId="21" fillId="0" borderId="16" xfId="0" applyFont="1" applyFill="1" applyBorder="1" applyAlignment="1" applyProtection="1">
      <alignment horizontal="left" vertical="center" wrapText="1"/>
    </xf>
    <xf numFmtId="0" fontId="21" fillId="0" borderId="24" xfId="0" applyFont="1" applyFill="1" applyBorder="1" applyAlignment="1" applyProtection="1">
      <alignment horizontal="left" vertical="center" wrapText="1"/>
    </xf>
    <xf numFmtId="0" fontId="23" fillId="0" borderId="52" xfId="0" applyFont="1" applyFill="1" applyBorder="1" applyAlignment="1" applyProtection="1">
      <alignment horizontal="left" vertical="center"/>
    </xf>
    <xf numFmtId="0" fontId="23" fillId="0" borderId="24" xfId="0" applyFont="1" applyFill="1" applyBorder="1" applyAlignment="1" applyProtection="1">
      <alignment horizontal="left" vertical="center"/>
    </xf>
    <xf numFmtId="0" fontId="23" fillId="0" borderId="25" xfId="0" applyFont="1" applyFill="1" applyBorder="1" applyAlignment="1" applyProtection="1">
      <alignment horizontal="left" vertical="center"/>
    </xf>
    <xf numFmtId="0" fontId="21" fillId="0" borderId="30" xfId="0" applyFont="1" applyFill="1" applyBorder="1" applyAlignment="1" applyProtection="1">
      <alignment horizontal="left" vertical="center" wrapText="1"/>
    </xf>
    <xf numFmtId="0" fontId="5" fillId="0" borderId="48" xfId="0" applyFont="1" applyFill="1" applyBorder="1" applyAlignment="1" applyProtection="1">
      <alignment horizontal="left" vertical="center" wrapText="1"/>
    </xf>
    <xf numFmtId="0" fontId="5" fillId="0" borderId="5" xfId="0" applyFont="1" applyFill="1" applyBorder="1" applyAlignment="1" applyProtection="1">
      <alignment horizontal="left" vertical="center" wrapText="1"/>
    </xf>
    <xf numFmtId="0" fontId="5" fillId="0" borderId="39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7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165" fontId="5" fillId="2" borderId="2" xfId="0" applyNumberFormat="1" applyFont="1" applyFill="1" applyBorder="1" applyAlignment="1" applyProtection="1">
      <alignment horizontal="center"/>
      <protection locked="0"/>
    </xf>
    <xf numFmtId="165" fontId="5" fillId="2" borderId="42" xfId="0" applyNumberFormat="1" applyFont="1" applyFill="1" applyBorder="1" applyAlignment="1" applyProtection="1">
      <alignment horizontal="center"/>
      <protection locked="0"/>
    </xf>
    <xf numFmtId="0" fontId="10" fillId="0" borderId="48" xfId="0" applyFont="1" applyFill="1" applyBorder="1" applyAlignment="1" applyProtection="1">
      <alignment horizontal="left"/>
    </xf>
    <xf numFmtId="0" fontId="10" fillId="0" borderId="5" xfId="0" applyFont="1" applyFill="1" applyBorder="1" applyAlignment="1" applyProtection="1">
      <alignment horizontal="left"/>
    </xf>
    <xf numFmtId="0" fontId="5" fillId="0" borderId="40" xfId="0" applyFont="1" applyFill="1" applyBorder="1" applyAlignment="1" applyProtection="1">
      <alignment horizontal="left" vertical="center"/>
    </xf>
    <xf numFmtId="0" fontId="6" fillId="0" borderId="3" xfId="0" applyFont="1" applyFill="1" applyBorder="1" applyAlignment="1" applyProtection="1">
      <alignment horizontal="center" vertical="center"/>
    </xf>
    <xf numFmtId="165" fontId="6" fillId="2" borderId="44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Fill="1" applyBorder="1" applyAlignment="1" applyProtection="1">
      <alignment horizontal="center" vertical="center"/>
      <protection hidden="1"/>
    </xf>
    <xf numFmtId="164" fontId="5" fillId="0" borderId="40" xfId="0" applyNumberFormat="1" applyFont="1" applyFill="1" applyBorder="1" applyAlignment="1" applyProtection="1">
      <alignment horizontal="center" vertical="center"/>
      <protection hidden="1"/>
    </xf>
    <xf numFmtId="164" fontId="5" fillId="0" borderId="41" xfId="0" applyNumberFormat="1" applyFont="1" applyFill="1" applyBorder="1" applyAlignment="1" applyProtection="1">
      <alignment horizontal="center" vertical="center"/>
      <protection hidden="1"/>
    </xf>
    <xf numFmtId="0" fontId="6" fillId="0" borderId="21" xfId="0" applyFont="1" applyFill="1" applyBorder="1" applyAlignment="1" applyProtection="1">
      <alignment horizontal="left"/>
    </xf>
    <xf numFmtId="165" fontId="7" fillId="2" borderId="20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44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45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16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24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6" xfId="0" applyFont="1" applyFill="1" applyBorder="1" applyAlignment="1" applyProtection="1">
      <alignment horizontal="left"/>
    </xf>
    <xf numFmtId="0" fontId="0" fillId="2" borderId="7" xfId="0" applyFill="1" applyBorder="1" applyAlignment="1" applyProtection="1">
      <alignment horizontal="center" vertical="center" wrapText="1"/>
      <protection locked="0"/>
    </xf>
    <xf numFmtId="0" fontId="0" fillId="2" borderId="0" xfId="0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37" xfId="0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0" fontId="6" fillId="0" borderId="16" xfId="0" applyFont="1" applyFill="1" applyBorder="1" applyAlignment="1" applyProtection="1">
      <alignment horizontal="right"/>
    </xf>
    <xf numFmtId="0" fontId="6" fillId="0" borderId="24" xfId="0" applyFont="1" applyFill="1" applyBorder="1" applyAlignment="1" applyProtection="1">
      <alignment horizontal="right"/>
    </xf>
    <xf numFmtId="0" fontId="7" fillId="0" borderId="35" xfId="0" applyFont="1" applyFill="1" applyBorder="1" applyAlignment="1" applyProtection="1">
      <alignment horizontal="center" vertical="center" wrapText="1"/>
    </xf>
    <xf numFmtId="0" fontId="7" fillId="0" borderId="21" xfId="0" applyFont="1" applyFill="1" applyBorder="1" applyAlignment="1" applyProtection="1">
      <alignment horizontal="center" vertical="center" wrapText="1"/>
    </xf>
    <xf numFmtId="0" fontId="7" fillId="0" borderId="3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7" xfId="0" applyFont="1" applyFill="1" applyBorder="1" applyAlignment="1" applyProtection="1">
      <alignment horizontal="center" vertical="center" wrapText="1"/>
    </xf>
    <xf numFmtId="0" fontId="1" fillId="0" borderId="44" xfId="0" applyFont="1" applyFill="1" applyBorder="1" applyAlignment="1" applyProtection="1">
      <alignment horizontal="center"/>
      <protection hidden="1"/>
    </xf>
    <xf numFmtId="0" fontId="1" fillId="0" borderId="45" xfId="0" applyFont="1" applyFill="1" applyBorder="1" applyAlignment="1" applyProtection="1">
      <alignment horizontal="center"/>
      <protection hidden="1"/>
    </xf>
    <xf numFmtId="165" fontId="7" fillId="2" borderId="27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7" xfId="0" applyFont="1" applyFill="1" applyBorder="1" applyAlignment="1" applyProtection="1">
      <alignment horizontal="center"/>
    </xf>
    <xf numFmtId="0" fontId="6" fillId="0" borderId="28" xfId="0" applyFont="1" applyFill="1" applyBorder="1" applyAlignment="1" applyProtection="1">
      <alignment horizontal="center"/>
    </xf>
    <xf numFmtId="0" fontId="6" fillId="0" borderId="29" xfId="0" applyFont="1" applyFill="1" applyBorder="1" applyAlignment="1" applyProtection="1">
      <alignment horizontal="center"/>
    </xf>
    <xf numFmtId="0" fontId="6" fillId="0" borderId="18" xfId="0" applyFont="1" applyFill="1" applyBorder="1" applyAlignment="1" applyProtection="1">
      <alignment horizontal="right"/>
    </xf>
    <xf numFmtId="0" fontId="6" fillId="0" borderId="3" xfId="0" applyFont="1" applyFill="1" applyBorder="1" applyAlignment="1" applyProtection="1">
      <alignment horizontal="right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2" borderId="30" xfId="0" applyFont="1" applyFill="1" applyBorder="1" applyAlignment="1" applyProtection="1">
      <alignment horizontal="center"/>
      <protection locked="0"/>
    </xf>
    <xf numFmtId="0" fontId="0" fillId="2" borderId="24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6" fillId="0" borderId="34" xfId="0" applyFont="1" applyFill="1" applyBorder="1" applyAlignment="1" applyProtection="1">
      <alignment horizontal="center"/>
    </xf>
    <xf numFmtId="165" fontId="6" fillId="2" borderId="20" xfId="0" applyNumberFormat="1" applyFont="1" applyFill="1" applyBorder="1" applyAlignment="1" applyProtection="1">
      <alignment horizontal="center"/>
      <protection locked="0"/>
    </xf>
    <xf numFmtId="165" fontId="6" fillId="2" borderId="45" xfId="0" applyNumberFormat="1" applyFont="1" applyFill="1" applyBorder="1" applyAlignment="1" applyProtection="1">
      <alignment horizontal="center"/>
      <protection locked="0"/>
    </xf>
    <xf numFmtId="0" fontId="6" fillId="0" borderId="20" xfId="0" applyFont="1" applyFill="1" applyBorder="1" applyAlignment="1" applyProtection="1">
      <alignment horizontal="right"/>
    </xf>
    <xf numFmtId="0" fontId="6" fillId="0" borderId="44" xfId="0" applyFont="1" applyFill="1" applyBorder="1" applyAlignment="1" applyProtection="1">
      <alignment horizontal="right"/>
    </xf>
    <xf numFmtId="165" fontId="6" fillId="2" borderId="16" xfId="0" applyNumberFormat="1" applyFont="1" applyFill="1" applyBorder="1" applyAlignment="1" applyProtection="1">
      <alignment horizontal="center"/>
      <protection locked="0"/>
    </xf>
    <xf numFmtId="165" fontId="6" fillId="2" borderId="24" xfId="0" applyNumberFormat="1" applyFont="1" applyFill="1" applyBorder="1" applyAlignment="1" applyProtection="1">
      <alignment horizontal="center"/>
      <protection locked="0"/>
    </xf>
    <xf numFmtId="165" fontId="6" fillId="2" borderId="25" xfId="0" applyNumberFormat="1" applyFont="1" applyFill="1" applyBorder="1" applyAlignment="1" applyProtection="1">
      <alignment horizontal="center"/>
      <protection locked="0"/>
    </xf>
    <xf numFmtId="0" fontId="19" fillId="0" borderId="38" xfId="0" applyFont="1" applyFill="1" applyBorder="1" applyAlignment="1" applyProtection="1">
      <alignment horizontal="left" vertical="center" wrapText="1"/>
    </xf>
    <xf numFmtId="0" fontId="19" fillId="0" borderId="21" xfId="0" applyFont="1" applyFill="1" applyBorder="1" applyAlignment="1" applyProtection="1">
      <alignment horizontal="left" vertical="center" wrapText="1"/>
    </xf>
    <xf numFmtId="0" fontId="19" fillId="0" borderId="36" xfId="0" applyFont="1" applyFill="1" applyBorder="1" applyAlignment="1" applyProtection="1">
      <alignment horizontal="left" vertical="center" wrapText="1"/>
    </xf>
    <xf numFmtId="0" fontId="19" fillId="0" borderId="1" xfId="0" applyFont="1" applyFill="1" applyBorder="1" applyAlignment="1" applyProtection="1">
      <alignment horizontal="left" vertical="center" wrapText="1"/>
    </xf>
    <xf numFmtId="0" fontId="19" fillId="0" borderId="8" xfId="0" applyFont="1" applyFill="1" applyBorder="1" applyAlignment="1" applyProtection="1">
      <alignment horizontal="left" vertical="center" wrapText="1"/>
    </xf>
    <xf numFmtId="0" fontId="19" fillId="0" borderId="39" xfId="0" applyFont="1" applyFill="1" applyBorder="1" applyAlignment="1" applyProtection="1">
      <alignment horizontal="left" vertical="center" wrapText="1"/>
    </xf>
    <xf numFmtId="0" fontId="19" fillId="0" borderId="3" xfId="0" applyFont="1" applyFill="1" applyBorder="1" applyAlignment="1" applyProtection="1">
      <alignment horizontal="left" vertical="center" wrapText="1"/>
    </xf>
    <xf numFmtId="0" fontId="19" fillId="0" borderId="37" xfId="0" applyFont="1" applyFill="1" applyBorder="1" applyAlignment="1" applyProtection="1">
      <alignment horizontal="left" vertical="center" wrapText="1"/>
    </xf>
    <xf numFmtId="0" fontId="2" fillId="0" borderId="0" xfId="0" applyFont="1" applyFill="1" applyAlignment="1" applyProtection="1">
      <alignment horizontal="right" vertical="top" wrapText="1"/>
    </xf>
    <xf numFmtId="0" fontId="3" fillId="0" borderId="0" xfId="0" applyFont="1" applyFill="1" applyAlignment="1" applyProtection="1">
      <alignment horizontal="right" vertical="top"/>
    </xf>
    <xf numFmtId="0" fontId="2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left" vertical="top"/>
    </xf>
    <xf numFmtId="0" fontId="34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0" fillId="0" borderId="28" xfId="0" applyFill="1" applyBorder="1" applyAlignment="1" applyProtection="1">
      <alignment vertical="center"/>
    </xf>
    <xf numFmtId="0" fontId="0" fillId="0" borderId="34" xfId="0" applyFill="1" applyBorder="1" applyAlignment="1" applyProtection="1">
      <alignment vertical="center"/>
    </xf>
    <xf numFmtId="0" fontId="2" fillId="0" borderId="39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0" fillId="0" borderId="0" xfId="0" applyFill="1" applyProtection="1"/>
    <xf numFmtId="0" fontId="0" fillId="0" borderId="12" xfId="0" applyFill="1" applyBorder="1" applyProtection="1"/>
    <xf numFmtId="165" fontId="2" fillId="2" borderId="2" xfId="0" applyNumberFormat="1" applyFont="1" applyFill="1" applyBorder="1" applyAlignment="1" applyProtection="1">
      <alignment horizontal="center"/>
      <protection locked="0"/>
    </xf>
    <xf numFmtId="0" fontId="5" fillId="0" borderId="55" xfId="0" applyFont="1" applyFill="1" applyBorder="1" applyAlignment="1" applyProtection="1">
      <alignment horizontal="center"/>
    </xf>
    <xf numFmtId="0" fontId="2" fillId="2" borderId="56" xfId="0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 applyProtection="1">
      <alignment horizontal="center"/>
      <protection locked="0"/>
    </xf>
    <xf numFmtId="0" fontId="2" fillId="0" borderId="25" xfId="0" applyFont="1" applyFill="1" applyBorder="1" applyAlignment="1" applyProtection="1">
      <alignment horizontal="lef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30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/>
      <protection locked="0"/>
    </xf>
    <xf numFmtId="0" fontId="5" fillId="2" borderId="57" xfId="0" applyFont="1" applyFill="1" applyBorder="1" applyAlignment="1" applyProtection="1">
      <alignment horizontal="center"/>
      <protection locked="0"/>
    </xf>
    <xf numFmtId="0" fontId="2" fillId="0" borderId="25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left"/>
    </xf>
    <xf numFmtId="0" fontId="2" fillId="0" borderId="33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165" fontId="2" fillId="0" borderId="59" xfId="0" applyNumberFormat="1" applyFont="1" applyFill="1" applyBorder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 wrapText="1"/>
    </xf>
    <xf numFmtId="0" fontId="32" fillId="2" borderId="4" xfId="0" applyFont="1" applyFill="1" applyBorder="1" applyAlignment="1" applyProtection="1">
      <alignment horizontal="center" vertical="center"/>
    </xf>
    <xf numFmtId="0" fontId="32" fillId="2" borderId="5" xfId="0" applyFont="1" applyFill="1" applyBorder="1" applyAlignment="1" applyProtection="1">
      <alignment horizontal="center" vertical="center"/>
    </xf>
    <xf numFmtId="0" fontId="32" fillId="2" borderId="6" xfId="0" applyFont="1" applyFill="1" applyBorder="1" applyAlignment="1" applyProtection="1">
      <alignment horizontal="center" vertical="center"/>
    </xf>
    <xf numFmtId="0" fontId="32" fillId="2" borderId="9" xfId="0" applyFont="1" applyFill="1" applyBorder="1" applyAlignment="1" applyProtection="1">
      <alignment horizontal="center" vertical="center"/>
    </xf>
    <xf numFmtId="0" fontId="32" fillId="2" borderId="2" xfId="0" applyFont="1" applyFill="1" applyBorder="1" applyAlignment="1" applyProtection="1">
      <alignment horizontal="center" vertical="center"/>
    </xf>
    <xf numFmtId="0" fontId="32" fillId="2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/>
    </xf>
    <xf numFmtId="0" fontId="8" fillId="0" borderId="38" xfId="0" applyFont="1" applyFill="1" applyBorder="1" applyAlignment="1" applyProtection="1">
      <alignment horizontal="left"/>
    </xf>
    <xf numFmtId="0" fontId="8" fillId="0" borderId="21" xfId="0" applyFont="1" applyFill="1" applyBorder="1" applyAlignment="1" applyProtection="1">
      <alignment horizontal="left"/>
    </xf>
    <xf numFmtId="0" fontId="8" fillId="0" borderId="46" xfId="0" applyFont="1" applyFill="1" applyBorder="1" applyAlignment="1" applyProtection="1">
      <alignment horizontal="left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4" fillId="2" borderId="18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165" fontId="2" fillId="2" borderId="3" xfId="0" applyNumberFormat="1" applyFont="1" applyFill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0" fillId="2" borderId="2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5" fillId="0" borderId="6" xfId="0" applyFont="1" applyFill="1" applyBorder="1" applyAlignment="1" applyProtection="1">
      <alignment horizontal="left"/>
    </xf>
    <xf numFmtId="0" fontId="27" fillId="0" borderId="21" xfId="0" applyFont="1" applyFill="1" applyBorder="1" applyAlignment="1" applyProtection="1">
      <alignment horizontal="center"/>
    </xf>
    <xf numFmtId="0" fontId="27" fillId="0" borderId="0" xfId="0" applyFont="1" applyFill="1" applyBorder="1" applyAlignment="1" applyProtection="1">
      <alignment horizontal="center"/>
    </xf>
    <xf numFmtId="165" fontId="7" fillId="0" borderId="3" xfId="0" applyNumberFormat="1" applyFont="1" applyFill="1" applyBorder="1" applyAlignment="1" applyProtection="1">
      <alignment horizontal="center"/>
    </xf>
    <xf numFmtId="165" fontId="2" fillId="0" borderId="3" xfId="0" applyNumberFormat="1" applyFont="1" applyFill="1" applyBorder="1" applyAlignment="1" applyProtection="1">
      <alignment horizontal="center"/>
      <protection hidden="1"/>
    </xf>
    <xf numFmtId="0" fontId="8" fillId="0" borderId="2" xfId="0" applyFont="1" applyFill="1" applyBorder="1" applyAlignment="1">
      <alignment horizontal="left"/>
    </xf>
    <xf numFmtId="0" fontId="29" fillId="0" borderId="17" xfId="0" applyFont="1" applyFill="1" applyBorder="1" applyAlignment="1" applyProtection="1">
      <alignment horizontal="center" wrapText="1"/>
    </xf>
    <xf numFmtId="165" fontId="6" fillId="2" borderId="27" xfId="0" applyNumberFormat="1" applyFont="1" applyFill="1" applyBorder="1" applyAlignment="1" applyProtection="1">
      <alignment horizontal="center"/>
      <protection locked="0"/>
    </xf>
    <xf numFmtId="165" fontId="6" fillId="2" borderId="28" xfId="0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39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horizontal="left"/>
    </xf>
    <xf numFmtId="0" fontId="32" fillId="0" borderId="21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0" fontId="32" fillId="0" borderId="3" xfId="0" applyFont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/>
      <protection locked="0"/>
    </xf>
    <xf numFmtId="165" fontId="6" fillId="2" borderId="2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left"/>
    </xf>
    <xf numFmtId="0" fontId="6" fillId="0" borderId="1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center"/>
    </xf>
    <xf numFmtId="1" fontId="32" fillId="0" borderId="21" xfId="0" applyNumberFormat="1" applyFont="1" applyBorder="1" applyAlignment="1" applyProtection="1">
      <alignment horizontal="center" vertical="center"/>
    </xf>
    <xf numFmtId="1" fontId="32" fillId="0" borderId="46" xfId="0" applyNumberFormat="1" applyFont="1" applyBorder="1" applyAlignment="1" applyProtection="1">
      <alignment horizontal="center" vertical="center"/>
    </xf>
    <xf numFmtId="1" fontId="32" fillId="0" borderId="0" xfId="0" applyNumberFormat="1" applyFont="1" applyBorder="1" applyAlignment="1" applyProtection="1">
      <alignment horizontal="center" vertical="center"/>
    </xf>
    <xf numFmtId="1" fontId="32" fillId="0" borderId="12" xfId="0" applyNumberFormat="1" applyFont="1" applyBorder="1" applyAlignment="1" applyProtection="1">
      <alignment horizontal="center" vertical="center"/>
    </xf>
    <xf numFmtId="1" fontId="32" fillId="0" borderId="3" xfId="0" applyNumberFormat="1" applyFont="1" applyBorder="1" applyAlignment="1" applyProtection="1">
      <alignment horizontal="center" vertical="center"/>
    </xf>
    <xf numFmtId="1" fontId="32" fillId="0" borderId="13" xfId="0" applyNumberFormat="1" applyFont="1" applyBorder="1" applyAlignment="1" applyProtection="1">
      <alignment horizontal="center" vertical="center"/>
    </xf>
    <xf numFmtId="164" fontId="5" fillId="0" borderId="43" xfId="0" applyNumberFormat="1" applyFont="1" applyFill="1" applyBorder="1" applyAlignment="1" applyProtection="1">
      <alignment horizontal="center" vertical="center"/>
      <protection hidden="1"/>
    </xf>
    <xf numFmtId="164" fontId="5" fillId="0" borderId="42" xfId="0" applyNumberFormat="1" applyFont="1" applyFill="1" applyBorder="1" applyAlignment="1" applyProtection="1">
      <alignment horizontal="center" vertical="center"/>
      <protection hidden="1"/>
    </xf>
    <xf numFmtId="0" fontId="0" fillId="0" borderId="43" xfId="0" applyFill="1" applyBorder="1" applyAlignment="1" applyProtection="1">
      <alignment horizontal="center"/>
    </xf>
    <xf numFmtId="165" fontId="5" fillId="2" borderId="47" xfId="0" applyNumberFormat="1" applyFont="1" applyFill="1" applyBorder="1" applyAlignment="1" applyProtection="1">
      <alignment horizontal="center"/>
      <protection locked="0"/>
    </xf>
    <xf numFmtId="0" fontId="2" fillId="3" borderId="38" xfId="0" applyFont="1" applyFill="1" applyBorder="1" applyAlignment="1" applyProtection="1">
      <alignment horizontal="left"/>
      <protection locked="0"/>
    </xf>
    <xf numFmtId="0" fontId="0" fillId="0" borderId="21" xfId="0" applyBorder="1" applyAlignment="1"/>
    <xf numFmtId="0" fontId="0" fillId="2" borderId="1" xfId="0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0" fontId="0" fillId="2" borderId="39" xfId="0" applyFill="1" applyBorder="1" applyAlignment="1" applyProtection="1">
      <alignment horizontal="left"/>
      <protection locked="0"/>
    </xf>
    <xf numFmtId="0" fontId="0" fillId="0" borderId="3" xfId="0" applyBorder="1" applyAlignment="1">
      <alignment horizontal="left"/>
    </xf>
    <xf numFmtId="1" fontId="0" fillId="0" borderId="17" xfId="0" applyNumberFormat="1" applyFill="1" applyBorder="1" applyAlignment="1" applyProtection="1">
      <alignment horizontal="center"/>
    </xf>
    <xf numFmtId="165" fontId="6" fillId="2" borderId="3" xfId="0" applyNumberFormat="1" applyFont="1" applyFill="1" applyBorder="1" applyAlignment="1" applyProtection="1">
      <alignment horizontal="center"/>
      <protection locked="0"/>
    </xf>
    <xf numFmtId="0" fontId="5" fillId="0" borderId="35" xfId="0" applyFont="1" applyFill="1" applyBorder="1" applyAlignment="1" applyProtection="1">
      <alignment horizontal="center"/>
    </xf>
    <xf numFmtId="0" fontId="5" fillId="0" borderId="21" xfId="0" applyFont="1" applyFill="1" applyBorder="1" applyAlignment="1" applyProtection="1">
      <alignment horizontal="center"/>
    </xf>
    <xf numFmtId="0" fontId="5" fillId="0" borderId="46" xfId="0" applyFont="1" applyFill="1" applyBorder="1" applyAlignment="1" applyProtection="1">
      <alignment horizontal="center"/>
    </xf>
    <xf numFmtId="0" fontId="10" fillId="0" borderId="35" xfId="0" applyFont="1" applyFill="1" applyBorder="1" applyAlignment="1" applyProtection="1">
      <alignment horizontal="left" wrapText="1"/>
    </xf>
    <xf numFmtId="0" fontId="10" fillId="0" borderId="21" xfId="0" applyFont="1" applyFill="1" applyBorder="1" applyAlignment="1" applyProtection="1">
      <alignment horizontal="left" wrapText="1"/>
    </xf>
    <xf numFmtId="0" fontId="10" fillId="0" borderId="36" xfId="0" applyFont="1" applyFill="1" applyBorder="1" applyAlignment="1" applyProtection="1">
      <alignment horizontal="left" wrapText="1"/>
    </xf>
    <xf numFmtId="167" fontId="5" fillId="0" borderId="4" xfId="0" applyNumberFormat="1" applyFont="1" applyFill="1" applyBorder="1" applyAlignment="1" applyProtection="1">
      <alignment horizontal="left"/>
    </xf>
    <xf numFmtId="167" fontId="5" fillId="0" borderId="5" xfId="0" applyNumberFormat="1" applyFont="1" applyFill="1" applyBorder="1" applyAlignment="1" applyProtection="1">
      <alignment horizontal="left"/>
    </xf>
    <xf numFmtId="0" fontId="4" fillId="0" borderId="47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2" xfId="0" applyFont="1" applyFill="1" applyBorder="1" applyAlignment="1" applyProtection="1">
      <alignment horizontal="left"/>
      <protection locked="0"/>
    </xf>
    <xf numFmtId="0" fontId="4" fillId="0" borderId="32" xfId="0" applyFont="1" applyFill="1" applyBorder="1" applyAlignment="1" applyProtection="1">
      <alignment horizontal="left"/>
      <protection locked="0"/>
    </xf>
    <xf numFmtId="0" fontId="5" fillId="0" borderId="21" xfId="0" applyFont="1" applyFill="1" applyBorder="1" applyAlignment="1" applyProtection="1">
      <alignment horizontal="center"/>
      <protection locked="0"/>
    </xf>
    <xf numFmtId="0" fontId="0" fillId="0" borderId="21" xfId="0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5" fillId="0" borderId="56" xfId="0" applyFont="1" applyFill="1" applyBorder="1" applyAlignment="1" applyProtection="1">
      <alignment horizontal="center"/>
      <protection locked="0"/>
    </xf>
    <xf numFmtId="0" fontId="5" fillId="0" borderId="19" xfId="0" applyFont="1" applyFill="1" applyBorder="1" applyAlignment="1" applyProtection="1">
      <alignment horizontal="center"/>
      <protection locked="0"/>
    </xf>
    <xf numFmtId="0" fontId="5" fillId="0" borderId="57" xfId="0" applyFont="1" applyFill="1" applyBorder="1" applyAlignment="1" applyProtection="1">
      <alignment horizontal="center"/>
      <protection locked="0"/>
    </xf>
    <xf numFmtId="0" fontId="4" fillId="0" borderId="50" xfId="0" applyFont="1" applyFill="1" applyBorder="1" applyAlignment="1" applyProtection="1">
      <alignment horizontal="left"/>
      <protection locked="0"/>
    </xf>
    <xf numFmtId="0" fontId="4" fillId="0" borderId="51" xfId="0" applyFont="1" applyFill="1" applyBorder="1" applyAlignment="1" applyProtection="1">
      <alignment horizontal="left"/>
      <protection locked="0"/>
    </xf>
    <xf numFmtId="0" fontId="4" fillId="0" borderId="7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167" fontId="4" fillId="0" borderId="18" xfId="0" applyNumberFormat="1" applyFont="1" applyFill="1" applyBorder="1" applyAlignment="1" applyProtection="1">
      <alignment horizontal="center"/>
      <protection locked="0"/>
    </xf>
    <xf numFmtId="167" fontId="4" fillId="0" borderId="3" xfId="0" applyNumberFormat="1" applyFont="1" applyFill="1" applyBorder="1" applyAlignment="1" applyProtection="1">
      <alignment horizontal="center"/>
      <protection locked="0"/>
    </xf>
    <xf numFmtId="167" fontId="4" fillId="0" borderId="13" xfId="0" applyNumberFormat="1" applyFont="1" applyFill="1" applyBorder="1" applyAlignment="1" applyProtection="1">
      <alignment horizontal="center"/>
      <protection locked="0"/>
    </xf>
    <xf numFmtId="165" fontId="2" fillId="0" borderId="16" xfId="0" applyNumberFormat="1" applyFont="1" applyFill="1" applyBorder="1" applyAlignment="1" applyProtection="1">
      <alignment horizontal="center"/>
      <protection locked="0"/>
    </xf>
    <xf numFmtId="165" fontId="2" fillId="0" borderId="24" xfId="0" applyNumberFormat="1" applyFont="1" applyFill="1" applyBorder="1" applyAlignment="1" applyProtection="1">
      <alignment horizontal="center"/>
      <protection locked="0"/>
    </xf>
    <xf numFmtId="165" fontId="2" fillId="0" borderId="30" xfId="0" applyNumberFormat="1" applyFont="1" applyFill="1" applyBorder="1" applyAlignment="1" applyProtection="1">
      <alignment horizontal="center"/>
      <protection locked="0"/>
    </xf>
    <xf numFmtId="165" fontId="2" fillId="0" borderId="2" xfId="0" applyNumberFormat="1" applyFont="1" applyFill="1" applyBorder="1" applyAlignment="1" applyProtection="1">
      <alignment horizontal="center"/>
      <protection locked="0"/>
    </xf>
    <xf numFmtId="165" fontId="2" fillId="0" borderId="3" xfId="0" applyNumberFormat="1" applyFont="1" applyFill="1" applyBorder="1" applyAlignment="1" applyProtection="1">
      <alignment horizontal="center"/>
      <protection locked="0"/>
    </xf>
    <xf numFmtId="49" fontId="5" fillId="0" borderId="26" xfId="0" applyNumberFormat="1" applyFont="1" applyFill="1" applyBorder="1" applyAlignment="1" applyProtection="1">
      <alignment horizontal="center" vertical="center"/>
      <protection locked="0"/>
    </xf>
    <xf numFmtId="49" fontId="5" fillId="0" borderId="17" xfId="0" applyNumberFormat="1" applyFont="1" applyFill="1" applyBorder="1" applyAlignment="1" applyProtection="1">
      <alignment horizontal="center" vertical="center"/>
      <protection locked="0"/>
    </xf>
    <xf numFmtId="165" fontId="5" fillId="0" borderId="17" xfId="0" applyNumberFormat="1" applyFont="1" applyFill="1" applyBorder="1" applyAlignment="1" applyProtection="1">
      <alignment horizontal="center" vertical="center"/>
      <protection locked="0"/>
    </xf>
    <xf numFmtId="49" fontId="5" fillId="0" borderId="16" xfId="0" applyNumberFormat="1" applyFont="1" applyFill="1" applyBorder="1" applyAlignment="1" applyProtection="1">
      <alignment horizontal="center" vertical="center"/>
      <protection locked="0"/>
    </xf>
    <xf numFmtId="49" fontId="5" fillId="0" borderId="24" xfId="0" applyNumberFormat="1" applyFont="1" applyFill="1" applyBorder="1" applyAlignment="1" applyProtection="1">
      <alignment horizontal="center" vertical="center"/>
      <protection locked="0"/>
    </xf>
    <xf numFmtId="49" fontId="5" fillId="0" borderId="25" xfId="0" applyNumberFormat="1" applyFont="1" applyFill="1" applyBorder="1" applyAlignment="1" applyProtection="1">
      <alignment horizontal="center" vertical="center"/>
      <protection locked="0"/>
    </xf>
    <xf numFmtId="165" fontId="2" fillId="0" borderId="16" xfId="0" applyNumberFormat="1" applyFont="1" applyFill="1" applyBorder="1" applyAlignment="1" applyProtection="1">
      <alignment horizontal="center" vertical="center"/>
      <protection locked="0"/>
    </xf>
    <xf numFmtId="165" fontId="2" fillId="0" borderId="24" xfId="0" applyNumberFormat="1" applyFont="1" applyFill="1" applyBorder="1" applyAlignment="1" applyProtection="1">
      <alignment horizontal="center" vertical="center"/>
      <protection locked="0"/>
    </xf>
    <xf numFmtId="165" fontId="2" fillId="0" borderId="25" xfId="0" applyNumberFormat="1" applyFont="1" applyFill="1" applyBorder="1" applyAlignment="1" applyProtection="1">
      <alignment horizontal="center" vertical="center"/>
      <protection locked="0"/>
    </xf>
    <xf numFmtId="49" fontId="5" fillId="0" borderId="52" xfId="0" applyNumberFormat="1" applyFont="1" applyFill="1" applyBorder="1" applyAlignment="1" applyProtection="1">
      <alignment horizontal="center" vertical="center"/>
      <protection locked="0"/>
    </xf>
    <xf numFmtId="165" fontId="5" fillId="0" borderId="16" xfId="0" applyNumberFormat="1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Fill="1" applyBorder="1" applyAlignment="1" applyProtection="1">
      <alignment horizontal="center" vertical="center"/>
      <protection locked="0"/>
    </xf>
    <xf numFmtId="165" fontId="5" fillId="0" borderId="47" xfId="0" applyNumberFormat="1" applyFont="1" applyFill="1" applyBorder="1" applyAlignment="1" applyProtection="1">
      <alignment horizontal="center"/>
      <protection locked="0"/>
    </xf>
    <xf numFmtId="165" fontId="5" fillId="0" borderId="2" xfId="0" applyNumberFormat="1" applyFont="1" applyFill="1" applyBorder="1" applyAlignment="1" applyProtection="1">
      <alignment horizontal="center"/>
      <protection locked="0"/>
    </xf>
    <xf numFmtId="165" fontId="5" fillId="0" borderId="42" xfId="0" applyNumberFormat="1" applyFont="1" applyFill="1" applyBorder="1" applyAlignment="1" applyProtection="1">
      <alignment horizontal="center"/>
      <protection locked="0"/>
    </xf>
    <xf numFmtId="165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8" xfId="0" applyFont="1" applyFill="1" applyBorder="1" applyAlignment="1" applyProtection="1">
      <alignment horizontal="center"/>
      <protection locked="0"/>
    </xf>
    <xf numFmtId="165" fontId="6" fillId="0" borderId="3" xfId="0" applyNumberFormat="1" applyFont="1" applyFill="1" applyBorder="1" applyAlignment="1" applyProtection="1">
      <alignment horizontal="center"/>
      <protection locked="0"/>
    </xf>
    <xf numFmtId="165" fontId="7" fillId="0" borderId="27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28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29" xfId="0" applyNumberFormat="1" applyFont="1" applyFill="1" applyBorder="1" applyAlignment="1" applyProtection="1">
      <alignment horizontal="center" vertical="center" wrapText="1"/>
      <protection locked="0"/>
    </xf>
    <xf numFmtId="165" fontId="6" fillId="0" borderId="27" xfId="0" applyNumberFormat="1" applyFont="1" applyFill="1" applyBorder="1" applyAlignment="1" applyProtection="1">
      <alignment horizontal="center"/>
      <protection locked="0"/>
    </xf>
    <xf numFmtId="165" fontId="6" fillId="0" borderId="28" xfId="0" applyNumberFormat="1" applyFont="1" applyFill="1" applyBorder="1" applyAlignment="1" applyProtection="1">
      <alignment horizontal="center"/>
      <protection locked="0"/>
    </xf>
    <xf numFmtId="165" fontId="7" fillId="0" borderId="16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24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25" xfId="0" applyNumberFormat="1" applyFont="1" applyFill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Fill="1" applyBorder="1" applyAlignment="1" applyProtection="1">
      <alignment horizontal="center"/>
      <protection locked="0"/>
    </xf>
    <xf numFmtId="165" fontId="6" fillId="0" borderId="44" xfId="0" applyNumberFormat="1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165" fontId="6" fillId="0" borderId="16" xfId="0" applyNumberFormat="1" applyFont="1" applyFill="1" applyBorder="1" applyAlignment="1" applyProtection="1">
      <alignment horizontal="center"/>
      <protection locked="0"/>
    </xf>
    <xf numFmtId="165" fontId="6" fillId="0" borderId="24" xfId="0" applyNumberFormat="1" applyFont="1" applyFill="1" applyBorder="1" applyAlignment="1" applyProtection="1">
      <alignment horizontal="center"/>
      <protection locked="0"/>
    </xf>
    <xf numFmtId="165" fontId="6" fillId="0" borderId="25" xfId="0" applyNumberFormat="1" applyFont="1" applyFill="1" applyBorder="1" applyAlignment="1" applyProtection="1">
      <alignment horizontal="center"/>
      <protection locked="0"/>
    </xf>
    <xf numFmtId="0" fontId="6" fillId="0" borderId="30" xfId="0" applyFont="1" applyFill="1" applyBorder="1" applyAlignment="1" applyProtection="1">
      <alignment horizontal="center"/>
      <protection locked="0"/>
    </xf>
    <xf numFmtId="165" fontId="7" fillId="0" borderId="20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44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45" xfId="0" applyNumberFormat="1" applyFont="1" applyFill="1" applyBorder="1" applyAlignment="1" applyProtection="1">
      <alignment horizontal="center" vertical="center" wrapText="1"/>
      <protection locked="0"/>
    </xf>
    <xf numFmtId="165" fontId="6" fillId="0" borderId="20" xfId="0" applyNumberFormat="1" applyFont="1" applyFill="1" applyBorder="1" applyAlignment="1" applyProtection="1">
      <alignment horizontal="center"/>
      <protection locked="0"/>
    </xf>
    <xf numFmtId="165" fontId="6" fillId="0" borderId="45" xfId="0" applyNumberFormat="1" applyFont="1" applyFill="1" applyBorder="1" applyAlignment="1" applyProtection="1">
      <alignment horizontal="center"/>
      <protection locked="0"/>
    </xf>
    <xf numFmtId="167" fontId="0" fillId="0" borderId="3" xfId="0" applyNumberFormat="1" applyFill="1" applyBorder="1" applyAlignment="1" applyProtection="1">
      <alignment horizontal="left"/>
      <protection locked="0"/>
    </xf>
    <xf numFmtId="167" fontId="0" fillId="0" borderId="13" xfId="0" applyNumberForma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0" fillId="0" borderId="37" xfId="0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39" xfId="0" applyFill="1" applyBorder="1" applyAlignment="1" applyProtection="1">
      <alignment horizontal="left"/>
    </xf>
    <xf numFmtId="0" fontId="0" fillId="0" borderId="3" xfId="0" applyFill="1" applyBorder="1" applyAlignment="1" applyProtection="1">
      <alignment horizontal="left"/>
    </xf>
    <xf numFmtId="0" fontId="0" fillId="0" borderId="37" xfId="0" applyFill="1" applyBorder="1" applyAlignment="1" applyProtection="1">
      <alignment horizontal="left"/>
    </xf>
    <xf numFmtId="0" fontId="0" fillId="0" borderId="18" xfId="0" applyFill="1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37" xfId="0" applyFill="1" applyBorder="1" applyAlignment="1" applyProtection="1">
      <alignment horizontal="left"/>
      <protection locked="0"/>
    </xf>
    <xf numFmtId="167" fontId="0" fillId="0" borderId="18" xfId="0" applyNumberFormat="1" applyFill="1" applyBorder="1" applyAlignment="1" applyProtection="1">
      <alignment horizontal="left"/>
      <protection locked="0"/>
    </xf>
    <xf numFmtId="0" fontId="2" fillId="0" borderId="38" xfId="0" applyFont="1" applyFill="1" applyBorder="1" applyAlignment="1" applyProtection="1">
      <alignment horizontal="left"/>
      <protection locked="0"/>
    </xf>
    <xf numFmtId="0" fontId="2" fillId="0" borderId="21" xfId="0" applyFont="1" applyBorder="1" applyAlignment="1"/>
    <xf numFmtId="0" fontId="2" fillId="0" borderId="36" xfId="0" applyFont="1" applyBorder="1" applyAlignment="1"/>
    <xf numFmtId="0" fontId="0" fillId="0" borderId="1" xfId="0" applyFill="1" applyBorder="1" applyAlignment="1" applyProtection="1">
      <alignment horizontal="left"/>
      <protection locked="0"/>
    </xf>
    <xf numFmtId="0" fontId="0" fillId="0" borderId="0" xfId="0" applyBorder="1" applyAlignment="1"/>
    <xf numFmtId="0" fontId="0" fillId="0" borderId="8" xfId="0" applyBorder="1" applyAlignment="1"/>
    <xf numFmtId="0" fontId="0" fillId="0" borderId="39" xfId="0" applyBorder="1" applyAlignment="1"/>
    <xf numFmtId="0" fontId="0" fillId="0" borderId="3" xfId="0" applyBorder="1" applyAlignment="1"/>
    <xf numFmtId="0" fontId="0" fillId="0" borderId="37" xfId="0" applyBorder="1" applyAlignment="1"/>
    <xf numFmtId="0" fontId="0" fillId="0" borderId="24" xfId="0" applyFill="1" applyBorder="1" applyAlignment="1" applyProtection="1">
      <alignment horizontal="left"/>
      <protection locked="0"/>
    </xf>
    <xf numFmtId="0" fontId="0" fillId="0" borderId="24" xfId="0" applyBorder="1" applyAlignment="1">
      <alignment horizontal="left"/>
    </xf>
    <xf numFmtId="0" fontId="0" fillId="0" borderId="2" xfId="0" applyFill="1" applyBorder="1" applyAlignment="1" applyProtection="1">
      <alignment horizontal="left"/>
      <protection locked="0"/>
    </xf>
    <xf numFmtId="0" fontId="0" fillId="0" borderId="2" xfId="0" applyBorder="1" applyAlignment="1">
      <alignment horizontal="left"/>
    </xf>
    <xf numFmtId="170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170" fontId="5" fillId="2" borderId="2" xfId="0" applyNumberFormat="1" applyFont="1" applyFill="1" applyBorder="1" applyAlignment="1" applyProtection="1">
      <alignment horizontal="center"/>
      <protection locked="0"/>
    </xf>
    <xf numFmtId="170" fontId="5" fillId="2" borderId="42" xfId="0" applyNumberFormat="1" applyFont="1" applyFill="1" applyBorder="1" applyAlignment="1" applyProtection="1">
      <alignment horizontal="center"/>
      <protection locked="0"/>
    </xf>
    <xf numFmtId="2" fontId="5" fillId="0" borderId="16" xfId="0" applyNumberFormat="1" applyFont="1" applyFill="1" applyBorder="1" applyAlignment="1" applyProtection="1">
      <alignment horizontal="center" vertical="center"/>
      <protection hidden="1"/>
    </xf>
    <xf numFmtId="2" fontId="5" fillId="0" borderId="24" xfId="0" applyNumberFormat="1" applyFont="1" applyFill="1" applyBorder="1" applyAlignment="1" applyProtection="1">
      <alignment horizontal="center" vertical="center"/>
      <protection hidden="1"/>
    </xf>
    <xf numFmtId="2" fontId="5" fillId="0" borderId="25" xfId="0" applyNumberFormat="1" applyFont="1" applyFill="1" applyBorder="1" applyAlignment="1" applyProtection="1">
      <alignment horizontal="center" vertical="center"/>
      <protection hidden="1"/>
    </xf>
    <xf numFmtId="2" fontId="5" fillId="0" borderId="30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Percent" xfId="1" builtinId="5"/>
  </cellStyles>
  <dxfs count="11">
    <dxf>
      <fill>
        <patternFill>
          <bgColor rgb="FFFF0000"/>
        </patternFill>
      </fill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42"/>
      </font>
    </dxf>
    <dxf>
      <fill>
        <patternFill>
          <bgColor rgb="FFFF0000"/>
        </patternFill>
      </fill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42"/>
      </font>
    </dxf>
    <dxf>
      <font>
        <condense val="0"/>
        <extend val="0"/>
        <color indexed="42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DD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</xdr:colOff>
      <xdr:row>1</xdr:row>
      <xdr:rowOff>27940</xdr:rowOff>
    </xdr:from>
    <xdr:to>
      <xdr:col>4</xdr:col>
      <xdr:colOff>8890</xdr:colOff>
      <xdr:row>2</xdr:row>
      <xdr:rowOff>157480</xdr:rowOff>
    </xdr:to>
    <xdr:pic>
      <xdr:nvPicPr>
        <xdr:cNvPr id="9260" name="Picture 1" descr="ITD Logo col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230" y="78740"/>
          <a:ext cx="346710" cy="351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66675</xdr:rowOff>
        </xdr:from>
        <xdr:to>
          <xdr:col>3</xdr:col>
          <xdr:colOff>104775</xdr:colOff>
          <xdr:row>5</xdr:row>
          <xdr:rowOff>38100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66675</xdr:rowOff>
        </xdr:from>
        <xdr:to>
          <xdr:col>11</xdr:col>
          <xdr:colOff>66675</xdr:colOff>
          <xdr:row>5</xdr:row>
          <xdr:rowOff>38100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3</xdr:row>
          <xdr:rowOff>66675</xdr:rowOff>
        </xdr:from>
        <xdr:to>
          <xdr:col>23</xdr:col>
          <xdr:colOff>0</xdr:colOff>
          <xdr:row>5</xdr:row>
          <xdr:rowOff>38100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57</xdr:row>
          <xdr:rowOff>9525</xdr:rowOff>
        </xdr:from>
        <xdr:to>
          <xdr:col>9</xdr:col>
          <xdr:colOff>9525</xdr:colOff>
          <xdr:row>58</xdr:row>
          <xdr:rowOff>28575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85725</xdr:colOff>
          <xdr:row>57</xdr:row>
          <xdr:rowOff>9525</xdr:rowOff>
        </xdr:from>
        <xdr:to>
          <xdr:col>24</xdr:col>
          <xdr:colOff>19050</xdr:colOff>
          <xdr:row>58</xdr:row>
          <xdr:rowOff>28575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57</xdr:row>
          <xdr:rowOff>9525</xdr:rowOff>
        </xdr:from>
        <xdr:to>
          <xdr:col>30</xdr:col>
          <xdr:colOff>9525</xdr:colOff>
          <xdr:row>58</xdr:row>
          <xdr:rowOff>28575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0</xdr:colOff>
          <xdr:row>12</xdr:row>
          <xdr:rowOff>0</xdr:rowOff>
        </xdr:from>
        <xdr:to>
          <xdr:col>66</xdr:col>
          <xdr:colOff>0</xdr:colOff>
          <xdr:row>15</xdr:row>
          <xdr:rowOff>0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0</xdr:rowOff>
    </xdr:from>
    <xdr:to>
      <xdr:col>4</xdr:col>
      <xdr:colOff>52274</xdr:colOff>
      <xdr:row>3</xdr:row>
      <xdr:rowOff>11430</xdr:rowOff>
    </xdr:to>
    <xdr:pic>
      <xdr:nvPicPr>
        <xdr:cNvPr id="2" name="Picture 1" descr="ITD Logo B&amp;W Officia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1" y="50800"/>
          <a:ext cx="414223" cy="4114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57150</xdr:rowOff>
        </xdr:from>
        <xdr:to>
          <xdr:col>4</xdr:col>
          <xdr:colOff>19050</xdr:colOff>
          <xdr:row>5</xdr:row>
          <xdr:rowOff>28575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</xdr:row>
          <xdr:rowOff>57150</xdr:rowOff>
        </xdr:from>
        <xdr:to>
          <xdr:col>12</xdr:col>
          <xdr:colOff>19050</xdr:colOff>
          <xdr:row>5</xdr:row>
          <xdr:rowOff>28575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85725</xdr:colOff>
          <xdr:row>3</xdr:row>
          <xdr:rowOff>57150</xdr:rowOff>
        </xdr:from>
        <xdr:to>
          <xdr:col>23</xdr:col>
          <xdr:colOff>19050</xdr:colOff>
          <xdr:row>5</xdr:row>
          <xdr:rowOff>28575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57</xdr:row>
          <xdr:rowOff>19050</xdr:rowOff>
        </xdr:from>
        <xdr:to>
          <xdr:col>9</xdr:col>
          <xdr:colOff>19050</xdr:colOff>
          <xdr:row>58</xdr:row>
          <xdr:rowOff>28575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57</xdr:row>
          <xdr:rowOff>19050</xdr:rowOff>
        </xdr:from>
        <xdr:to>
          <xdr:col>24</xdr:col>
          <xdr:colOff>28575</xdr:colOff>
          <xdr:row>58</xdr:row>
          <xdr:rowOff>28575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57</xdr:row>
          <xdr:rowOff>19050</xdr:rowOff>
        </xdr:from>
        <xdr:to>
          <xdr:col>30</xdr:col>
          <xdr:colOff>28575</xdr:colOff>
          <xdr:row>58</xdr:row>
          <xdr:rowOff>28575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68"/>
  <sheetViews>
    <sheetView topLeftCell="A4" zoomScale="110" zoomScaleNormal="100" workbookViewId="0">
      <selection activeCell="Q34" sqref="Q34:Y34"/>
    </sheetView>
  </sheetViews>
  <sheetFormatPr defaultColWidth="9" defaultRowHeight="14.25" x14ac:dyDescent="0.2"/>
  <cols>
    <col min="1" max="64" width="1.625" style="1" customWidth="1"/>
    <col min="65" max="16384" width="9" style="1"/>
  </cols>
  <sheetData>
    <row r="1" spans="1:65" ht="16.5" x14ac:dyDescent="0.25">
      <c r="A1" s="40"/>
      <c r="B1" s="40"/>
      <c r="C1" s="40"/>
      <c r="D1" s="40"/>
      <c r="E1" s="40"/>
      <c r="F1" s="40"/>
      <c r="G1" s="40"/>
      <c r="H1" s="40"/>
      <c r="I1" s="40"/>
      <c r="J1" s="41" t="s">
        <v>0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</row>
    <row r="2" spans="1:65" x14ac:dyDescent="0.2">
      <c r="A2" s="42"/>
      <c r="B2" s="42"/>
      <c r="C2" s="42"/>
      <c r="D2" s="42"/>
      <c r="E2" s="42"/>
      <c r="F2" s="42"/>
      <c r="G2" s="42"/>
      <c r="H2" s="42"/>
      <c r="I2" s="42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BM2" s="2"/>
    </row>
    <row r="3" spans="1:65" ht="7.5" customHeight="1" x14ac:dyDescent="0.2"/>
    <row r="4" spans="1:65" s="3" customFormat="1" ht="12" x14ac:dyDescent="0.2">
      <c r="C4" s="44"/>
      <c r="D4" s="44"/>
      <c r="E4" s="44"/>
      <c r="F4" s="44"/>
      <c r="Q4" s="44"/>
      <c r="R4" s="44"/>
      <c r="S4" s="44"/>
      <c r="T4" s="44"/>
      <c r="U4" s="44"/>
      <c r="V4" s="44"/>
      <c r="W4" s="44"/>
      <c r="X4" s="44"/>
      <c r="AE4" s="44"/>
      <c r="AF4" s="44"/>
      <c r="AG4" s="44"/>
      <c r="AH4" s="44"/>
      <c r="AI4" s="44"/>
      <c r="AJ4" s="44"/>
      <c r="AK4" s="44"/>
    </row>
    <row r="5" spans="1:65" ht="5.25" customHeight="1" x14ac:dyDescent="0.2"/>
    <row r="6" spans="1:65" s="4" customFormat="1" ht="10.5" customHeight="1" x14ac:dyDescent="0.2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</row>
    <row r="7" spans="1:65" s="5" customFormat="1" ht="12.75" x14ac:dyDescent="0.2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</row>
    <row r="8" spans="1:65" s="5" customFormat="1" ht="12.75" x14ac:dyDescent="0.2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</row>
    <row r="9" spans="1:65" s="4" customFormat="1" ht="10.5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</row>
    <row r="10" spans="1:65" s="5" customFormat="1" ht="12.75" x14ac:dyDescent="0.2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</row>
    <row r="11" spans="1:65" s="5" customFormat="1" ht="19.5" customHeight="1" x14ac:dyDescent="0.2">
      <c r="A11" s="7"/>
      <c r="B11" s="7"/>
      <c r="C11" s="7"/>
      <c r="D11" s="7"/>
      <c r="E11" s="7"/>
      <c r="F11" s="7"/>
      <c r="G11" s="7"/>
      <c r="H11" s="45"/>
      <c r="I11" s="45"/>
      <c r="J11" s="45"/>
      <c r="K11" s="45"/>
      <c r="L11" s="45"/>
      <c r="M11" s="45"/>
      <c r="N11" s="45"/>
      <c r="O11" s="45"/>
      <c r="P11" s="45"/>
      <c r="Q11" s="6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45"/>
      <c r="AD11" s="45"/>
      <c r="AE11" s="45"/>
      <c r="AF11" s="45"/>
      <c r="AG11" s="45"/>
      <c r="AH11" s="45"/>
      <c r="AI11" s="45"/>
      <c r="AJ11" s="45"/>
      <c r="AK11" s="45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45"/>
      <c r="AW11" s="45"/>
      <c r="AX11" s="45"/>
      <c r="AY11" s="45"/>
      <c r="AZ11" s="45"/>
      <c r="BA11" s="45"/>
      <c r="BB11" s="45"/>
      <c r="BC11" s="45"/>
      <c r="BD11" s="45"/>
      <c r="BE11" s="6"/>
    </row>
    <row r="12" spans="1:65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</row>
    <row r="13" spans="1:65" s="10" customFormat="1" ht="12" customHeight="1" x14ac:dyDescent="0.2">
      <c r="A13" s="169" t="s">
        <v>102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9"/>
    </row>
    <row r="14" spans="1:65" s="13" customFormat="1" ht="12" customHeight="1" x14ac:dyDescent="0.2">
      <c r="A14" s="11"/>
      <c r="B14" s="12"/>
      <c r="C14" s="12"/>
      <c r="E14" s="12"/>
      <c r="F14" s="12"/>
      <c r="G14" s="12"/>
      <c r="H14" s="12"/>
      <c r="I14" s="12"/>
      <c r="J14" s="12"/>
      <c r="K14" s="12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4"/>
      <c r="AD14" s="48" t="s">
        <v>113</v>
      </c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</row>
    <row r="15" spans="1:65" s="13" customFormat="1" ht="12" customHeight="1" x14ac:dyDescent="0.2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0" t="s">
        <v>94</v>
      </c>
      <c r="M15" s="170"/>
      <c r="N15" s="170"/>
      <c r="O15" s="170"/>
      <c r="P15" s="170"/>
      <c r="Q15" s="170" t="s">
        <v>24</v>
      </c>
      <c r="R15" s="170"/>
      <c r="S15" s="170"/>
      <c r="T15" s="170"/>
      <c r="U15" s="170"/>
      <c r="V15" s="170" t="s">
        <v>23</v>
      </c>
      <c r="W15" s="170"/>
      <c r="X15" s="170"/>
      <c r="Y15" s="170"/>
      <c r="Z15" s="170"/>
      <c r="AA15" s="170"/>
      <c r="AB15" s="170"/>
      <c r="AC15" s="14"/>
      <c r="AD15" s="48"/>
      <c r="AE15" s="48"/>
      <c r="AF15" s="48" t="s">
        <v>114</v>
      </c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9"/>
      <c r="AT15" s="49"/>
      <c r="AU15" s="171"/>
      <c r="AV15" s="171"/>
      <c r="AW15" s="171"/>
      <c r="AX15" s="171"/>
      <c r="AY15" s="171"/>
      <c r="AZ15" s="171"/>
      <c r="BA15" s="171"/>
      <c r="BB15" s="171"/>
      <c r="BC15" s="171"/>
      <c r="BD15" s="171"/>
      <c r="BE15" s="15"/>
    </row>
    <row r="16" spans="1:65" s="13" customFormat="1" ht="12" customHeight="1" x14ac:dyDescent="0.2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0"/>
      <c r="W16" s="170"/>
      <c r="X16" s="170"/>
      <c r="Y16" s="170"/>
      <c r="Z16" s="170"/>
      <c r="AA16" s="170"/>
      <c r="AB16" s="170"/>
      <c r="AC16" s="14"/>
      <c r="AD16" s="169" t="s">
        <v>103</v>
      </c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</row>
    <row r="17" spans="1:82" s="13" customFormat="1" ht="12" customHeight="1" x14ac:dyDescent="0.2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0"/>
      <c r="W17" s="170"/>
      <c r="X17" s="170"/>
      <c r="Y17" s="170"/>
      <c r="Z17" s="170"/>
      <c r="AA17" s="170"/>
      <c r="AB17" s="170"/>
      <c r="AC17" s="14"/>
      <c r="AD17" s="172" t="s">
        <v>61</v>
      </c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1"/>
      <c r="AT17" s="171"/>
      <c r="AU17" s="171"/>
      <c r="AV17" s="171"/>
      <c r="AW17" s="171"/>
      <c r="AX17" s="171"/>
      <c r="AY17" s="171"/>
      <c r="AZ17" s="171"/>
      <c r="BA17" s="171"/>
      <c r="BB17" s="171"/>
      <c r="BC17" s="171"/>
      <c r="BD17" s="171"/>
      <c r="BE17" s="15"/>
    </row>
    <row r="18" spans="1:82" s="13" customFormat="1" ht="12" customHeight="1" x14ac:dyDescent="0.2">
      <c r="A18" s="172" t="s">
        <v>59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0" t="e">
        <f>IF(OR(ISBLANK(#REF!),ISBLANK(#REF!)),"",#REF!-#REF!)</f>
        <v>#REF!</v>
      </c>
      <c r="M18" s="170"/>
      <c r="N18" s="170"/>
      <c r="O18" s="170"/>
      <c r="P18" s="170"/>
      <c r="Q18" s="170" t="e">
        <f>IF(OR(#REF!="",#REF!=""),"",#REF!-#REF!)</f>
        <v>#REF!</v>
      </c>
      <c r="R18" s="170"/>
      <c r="S18" s="170"/>
      <c r="T18" s="170"/>
      <c r="U18" s="170"/>
      <c r="V18" s="170" t="e">
        <f>IF(OR(#REF!="",#REF!=""),"",#REF!-#REF!)</f>
        <v>#REF!</v>
      </c>
      <c r="W18" s="170"/>
      <c r="X18" s="170"/>
      <c r="Y18" s="170"/>
      <c r="Z18" s="170"/>
      <c r="AA18" s="170"/>
      <c r="AB18" s="170"/>
      <c r="AC18" s="14"/>
      <c r="AD18" s="170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</row>
    <row r="19" spans="1:82" s="13" customFormat="1" ht="12" customHeight="1" x14ac:dyDescent="0.2">
      <c r="A19" s="172" t="s">
        <v>22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3" t="e">
        <f>IF(OR(ISBLANK(#REF!),ISBLANK(#REF!)),"",ROUND((#REF!/#REF!)*100,1))</f>
        <v>#REF!</v>
      </c>
      <c r="M19" s="173"/>
      <c r="N19" s="173"/>
      <c r="O19" s="173"/>
      <c r="P19" s="173"/>
      <c r="Q19" s="173" t="e">
        <f>IF(OR(ISBLANK(#REF!),ISBLANK(#REF!)),"",ROUND((#REF!/#REF!)*100,1))</f>
        <v>#REF!</v>
      </c>
      <c r="R19" s="173"/>
      <c r="S19" s="173"/>
      <c r="T19" s="173"/>
      <c r="U19" s="173"/>
      <c r="V19" s="173" t="e">
        <f>IF(OR(ISBLANK(#REF!),ISBLANK(#REF!)),"",ROUND((#REF!/#REF!)*100,1))</f>
        <v>#REF!</v>
      </c>
      <c r="W19" s="173"/>
      <c r="X19" s="173"/>
      <c r="Y19" s="173"/>
      <c r="Z19" s="173"/>
      <c r="AA19" s="173"/>
      <c r="AB19" s="173"/>
      <c r="AC19" s="14"/>
      <c r="AD19" s="172" t="s">
        <v>104</v>
      </c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86" t="e">
        <f>IF(OR(ISBLANK(#REF!),ISBLANK(#REF!)),0,#REF!-#REF!)</f>
        <v>#REF!</v>
      </c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5"/>
    </row>
    <row r="20" spans="1:82" ht="6" customHeight="1" x14ac:dyDescent="0.2"/>
    <row r="21" spans="1:82" s="10" customFormat="1" ht="12.75" customHeight="1" x14ac:dyDescent="0.2">
      <c r="A21" s="169" t="s">
        <v>105</v>
      </c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47"/>
      <c r="AD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127"/>
      <c r="AZ21" s="127"/>
      <c r="BA21" s="127"/>
      <c r="BB21" s="127"/>
      <c r="BC21" s="127"/>
      <c r="BD21" s="127"/>
      <c r="BE21" s="127"/>
    </row>
    <row r="22" spans="1:82" s="18" customFormat="1" ht="29.25" customHeight="1" x14ac:dyDescent="0.2">
      <c r="A22" s="128" t="s">
        <v>88</v>
      </c>
      <c r="B22" s="128"/>
      <c r="C22" s="128"/>
      <c r="D22" s="128"/>
      <c r="E22" s="128"/>
      <c r="F22" s="128" t="s">
        <v>26</v>
      </c>
      <c r="G22" s="128"/>
      <c r="H22" s="128"/>
      <c r="I22" s="128"/>
      <c r="J22" s="128"/>
      <c r="K22" s="133" t="s">
        <v>124</v>
      </c>
      <c r="L22" s="133"/>
      <c r="M22" s="133"/>
      <c r="N22" s="133"/>
      <c r="O22" s="133"/>
      <c r="P22" s="133"/>
      <c r="Q22" s="133"/>
      <c r="R22" s="133"/>
      <c r="S22" s="174" t="s">
        <v>72</v>
      </c>
      <c r="T22" s="128"/>
      <c r="U22" s="128"/>
      <c r="V22" s="128"/>
      <c r="W22" s="128"/>
      <c r="X22" s="174" t="s">
        <v>68</v>
      </c>
      <c r="Y22" s="128"/>
      <c r="Z22" s="128"/>
      <c r="AA22" s="128" t="s">
        <v>27</v>
      </c>
      <c r="AB22" s="128"/>
      <c r="AC22" s="128"/>
      <c r="AD22" s="137"/>
      <c r="AE22" s="137"/>
      <c r="AF22" s="128" t="s">
        <v>71</v>
      </c>
      <c r="AG22" s="128"/>
      <c r="AH22" s="128"/>
      <c r="AI22" s="128"/>
      <c r="AJ22" s="128"/>
      <c r="AK22" s="128" t="s">
        <v>26</v>
      </c>
      <c r="AL22" s="128"/>
      <c r="AM22" s="128"/>
      <c r="AN22" s="128"/>
      <c r="AO22" s="128"/>
      <c r="AP22" s="174" t="s">
        <v>69</v>
      </c>
      <c r="AQ22" s="128"/>
      <c r="AR22" s="128"/>
      <c r="AS22" s="128"/>
      <c r="AT22" s="128"/>
      <c r="AU22" s="174" t="s">
        <v>95</v>
      </c>
      <c r="AV22" s="128"/>
      <c r="AW22" s="128"/>
      <c r="AX22" s="128"/>
      <c r="AY22" s="128"/>
      <c r="AZ22" s="174" t="s">
        <v>97</v>
      </c>
      <c r="BA22" s="128"/>
      <c r="BB22" s="128"/>
      <c r="BC22" s="128" t="s">
        <v>27</v>
      </c>
      <c r="BD22" s="129"/>
      <c r="BE22" s="129"/>
      <c r="BF22" s="17"/>
    </row>
    <row r="23" spans="1:82" ht="12" customHeight="1" x14ac:dyDescent="0.2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23"/>
      <c r="L23" s="123"/>
      <c r="M23" s="123"/>
      <c r="N23" s="123"/>
      <c r="O23" s="123"/>
      <c r="P23" s="123"/>
      <c r="Q23" s="123"/>
      <c r="R23" s="123"/>
      <c r="S23" s="126" t="e">
        <f>IF(AND(ISBLANK(#REF!),ISBLANK(#REF!)),"",#REF!+#REF!)</f>
        <v>#REF!</v>
      </c>
      <c r="T23" s="126"/>
      <c r="U23" s="126"/>
      <c r="V23" s="126"/>
      <c r="W23" s="126"/>
      <c r="X23" s="130" t="e">
        <f>IF(AND(ISBLANK(#REF!),ISBLANK(#REF!))," ",IF(ISBLANK(#REF!),"DATA",ROUND((#REF!/#REF!)*100,1)))</f>
        <v>#REF!</v>
      </c>
      <c r="Y23" s="130"/>
      <c r="Z23" s="130"/>
      <c r="AA23" s="125" t="e">
        <f>IF(AND(ISBLANK(#REF!),ISBLANK(#REF!)),"",IF(AND(ISBLANK(#REF!),ISBLANK(#REF!)),"DATA",ROUND((100-#REF!),0)))</f>
        <v>#REF!</v>
      </c>
      <c r="AB23" s="125"/>
      <c r="AC23" s="125"/>
      <c r="AD23" s="137"/>
      <c r="AE23" s="137"/>
      <c r="AF23" s="136"/>
      <c r="AG23" s="136"/>
      <c r="AH23" s="136"/>
      <c r="AI23" s="136"/>
      <c r="AJ23" s="136"/>
      <c r="AK23" s="124" t="s">
        <v>34</v>
      </c>
      <c r="AL23" s="124"/>
      <c r="AM23" s="124"/>
      <c r="AN23" s="124"/>
      <c r="AO23" s="124"/>
      <c r="AP23" s="123"/>
      <c r="AQ23" s="123"/>
      <c r="AR23" s="123"/>
      <c r="AS23" s="123"/>
      <c r="AT23" s="123"/>
      <c r="AU23" s="126" t="e">
        <f>IF(#REF!=0,#REF!,IF(#REF!=0,0,(ROUND(#REF!*#REF!+#REF!,1))))</f>
        <v>#REF!</v>
      </c>
      <c r="AV23" s="126"/>
      <c r="AW23" s="126"/>
      <c r="AX23" s="126"/>
      <c r="AY23" s="126"/>
      <c r="AZ23" s="126" t="e">
        <f>IF(ISBLANK(#REF!),"",ROUND((#REF!/#REF!)*100,1))</f>
        <v>#REF!</v>
      </c>
      <c r="BA23" s="126"/>
      <c r="BB23" s="126"/>
      <c r="BC23" s="125" t="e">
        <f>IF(#REF!=0,0,100-(#REF!))</f>
        <v>#REF!</v>
      </c>
      <c r="BD23" s="125"/>
      <c r="BE23" s="125"/>
    </row>
    <row r="24" spans="1:82" ht="12" customHeight="1" x14ac:dyDescent="0.2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23"/>
      <c r="L24" s="123"/>
      <c r="M24" s="123"/>
      <c r="N24" s="123"/>
      <c r="O24" s="123"/>
      <c r="P24" s="123"/>
      <c r="Q24" s="123"/>
      <c r="R24" s="123"/>
      <c r="S24" s="126" t="e">
        <f>IF(AND(ISBLANK(#REF!),ISBLANK(#REF!)),"",#REF!+#REF!)</f>
        <v>#REF!</v>
      </c>
      <c r="T24" s="126"/>
      <c r="U24" s="126"/>
      <c r="V24" s="126"/>
      <c r="W24" s="126"/>
      <c r="X24" s="130" t="e">
        <f>IF(AND(ISBLANK(#REF!),ISBLANK(#REF!))," ",IF(ISBLANK(#REF!),"DATA",ROUND((#REF!/#REF!)*100,1)))</f>
        <v>#REF!</v>
      </c>
      <c r="Y24" s="130"/>
      <c r="Z24" s="130"/>
      <c r="AA24" s="125" t="e">
        <f>IF(AND(ISBLANK(#REF!),ISBLANK(#REF!)),"",IF(ISBLANK(#REF!),"DATA",ROUND((100-#REF!),0)))</f>
        <v>#REF!</v>
      </c>
      <c r="AB24" s="125"/>
      <c r="AC24" s="125"/>
      <c r="AD24" s="137"/>
      <c r="AE24" s="137"/>
      <c r="AF24" s="136"/>
      <c r="AG24" s="136"/>
      <c r="AH24" s="136"/>
      <c r="AI24" s="136"/>
      <c r="AJ24" s="136"/>
      <c r="AK24" s="124" t="s">
        <v>35</v>
      </c>
      <c r="AL24" s="124"/>
      <c r="AM24" s="124"/>
      <c r="AN24" s="124"/>
      <c r="AO24" s="124"/>
      <c r="AP24" s="123"/>
      <c r="AQ24" s="123"/>
      <c r="AR24" s="123"/>
      <c r="AS24" s="123"/>
      <c r="AT24" s="123"/>
      <c r="AU24" s="126" t="e">
        <f>IF(#REF!=0,#REF!,IF(#REF!=0,0,(ROUND(#REF!*#REF!+#REF!,1))))</f>
        <v>#REF!</v>
      </c>
      <c r="AV24" s="126"/>
      <c r="AW24" s="126"/>
      <c r="AX24" s="126"/>
      <c r="AY24" s="126"/>
      <c r="AZ24" s="126" t="e">
        <f>IF(ISBLANK(#REF!),"",ROUND((#REF!/#REF!)*100,1))</f>
        <v>#REF!</v>
      </c>
      <c r="BA24" s="126"/>
      <c r="BB24" s="126"/>
      <c r="BC24" s="125" t="e">
        <f>IF(#REF!=0,0,100-(#REF!))</f>
        <v>#REF!</v>
      </c>
      <c r="BD24" s="125"/>
      <c r="BE24" s="125"/>
    </row>
    <row r="25" spans="1:82" ht="12" customHeight="1" x14ac:dyDescent="0.2">
      <c r="A25" s="136"/>
      <c r="B25" s="136"/>
      <c r="C25" s="136"/>
      <c r="D25" s="136"/>
      <c r="E25" s="136"/>
      <c r="F25" s="124" t="s">
        <v>28</v>
      </c>
      <c r="G25" s="124"/>
      <c r="H25" s="124"/>
      <c r="I25" s="124"/>
      <c r="J25" s="124"/>
      <c r="K25" s="123"/>
      <c r="L25" s="123"/>
      <c r="M25" s="123"/>
      <c r="N25" s="123"/>
      <c r="O25" s="123"/>
      <c r="P25" s="123"/>
      <c r="Q25" s="123"/>
      <c r="R25" s="123"/>
      <c r="S25" s="126" t="e">
        <f>IF(AND(ISBLANK(#REF!),ISBLANK(#REF!)),"",#REF!+#REF!)</f>
        <v>#REF!</v>
      </c>
      <c r="T25" s="126"/>
      <c r="U25" s="126"/>
      <c r="V25" s="126"/>
      <c r="W25" s="126"/>
      <c r="X25" s="130" t="e">
        <f>IF(AND(ISBLANK(#REF!),ISBLANK(#REF!))," ",IF(ISBLANK(#REF!),"DATA",ROUND((#REF!/#REF!)*100,1)))</f>
        <v>#REF!</v>
      </c>
      <c r="Y25" s="130"/>
      <c r="Z25" s="130"/>
      <c r="AA25" s="125" t="e">
        <f>IF(AND(ISBLANK(#REF!),ISBLANK(#REF!)),"",IF(ISBLANK(#REF!),"DATA",ROUND((100-#REF!),0)))</f>
        <v>#REF!</v>
      </c>
      <c r="AB25" s="125"/>
      <c r="AC25" s="125"/>
      <c r="AD25" s="137"/>
      <c r="AE25" s="137"/>
      <c r="AF25" s="136"/>
      <c r="AG25" s="136"/>
      <c r="AH25" s="136"/>
      <c r="AI25" s="136"/>
      <c r="AJ25" s="136"/>
      <c r="AK25" s="124" t="s">
        <v>36</v>
      </c>
      <c r="AL25" s="124"/>
      <c r="AM25" s="124"/>
      <c r="AN25" s="124"/>
      <c r="AO25" s="124"/>
      <c r="AP25" s="123"/>
      <c r="AQ25" s="123"/>
      <c r="AR25" s="123"/>
      <c r="AS25" s="123"/>
      <c r="AT25" s="123"/>
      <c r="AU25" s="126" t="e">
        <f>IF(#REF!=0,#REF!,IF(#REF!=0,0,(ROUND(#REF!*#REF!+#REF!,1))))</f>
        <v>#REF!</v>
      </c>
      <c r="AV25" s="126"/>
      <c r="AW25" s="126"/>
      <c r="AX25" s="126"/>
      <c r="AY25" s="126"/>
      <c r="AZ25" s="126" t="e">
        <f>IF(ISBLANK(#REF!),"",ROUND((#REF!/#REF!)*100,1))</f>
        <v>#REF!</v>
      </c>
      <c r="BA25" s="126"/>
      <c r="BB25" s="126"/>
      <c r="BC25" s="125" t="e">
        <f>IF(#REF!=0,0,100-(#REF!))</f>
        <v>#REF!</v>
      </c>
      <c r="BD25" s="125"/>
      <c r="BE25" s="125"/>
    </row>
    <row r="26" spans="1:82" ht="12" customHeight="1" x14ac:dyDescent="0.2">
      <c r="A26" s="136"/>
      <c r="B26" s="136"/>
      <c r="C26" s="136"/>
      <c r="D26" s="136"/>
      <c r="E26" s="136"/>
      <c r="F26" s="124" t="s">
        <v>29</v>
      </c>
      <c r="G26" s="124"/>
      <c r="H26" s="124"/>
      <c r="I26" s="124"/>
      <c r="J26" s="124"/>
      <c r="K26" s="123"/>
      <c r="L26" s="123"/>
      <c r="M26" s="123"/>
      <c r="N26" s="123"/>
      <c r="O26" s="123"/>
      <c r="P26" s="123"/>
      <c r="Q26" s="123"/>
      <c r="R26" s="123"/>
      <c r="S26" s="126" t="e">
        <f>IF(AND(ISBLANK(#REF!),ISBLANK(#REF!)),"",#REF!+#REF!)</f>
        <v>#REF!</v>
      </c>
      <c r="T26" s="126"/>
      <c r="U26" s="126"/>
      <c r="V26" s="126"/>
      <c r="W26" s="126"/>
      <c r="X26" s="130" t="e">
        <f>IF(AND(ISBLANK(#REF!),ISBLANK(#REF!))," ",IF(ISBLANK(#REF!),"DATA",ROUND((#REF!/#REF!)*100,1)))</f>
        <v>#REF!</v>
      </c>
      <c r="Y26" s="130"/>
      <c r="Z26" s="130"/>
      <c r="AA26" s="125" t="e">
        <f>IF(AND(ISBLANK(#REF!),ISBLANK(#REF!)),"",IF(ISBLANK(#REF!),"DATA",ROUND((100-#REF!),0)))</f>
        <v>#REF!</v>
      </c>
      <c r="AB26" s="125"/>
      <c r="AC26" s="125"/>
      <c r="AD26" s="137"/>
      <c r="AE26" s="137"/>
      <c r="AF26" s="136"/>
      <c r="AG26" s="136"/>
      <c r="AH26" s="136"/>
      <c r="AI26" s="136"/>
      <c r="AJ26" s="136"/>
      <c r="AK26" s="124" t="s">
        <v>37</v>
      </c>
      <c r="AL26" s="124"/>
      <c r="AM26" s="124"/>
      <c r="AN26" s="124"/>
      <c r="AO26" s="124"/>
      <c r="AP26" s="123"/>
      <c r="AQ26" s="123"/>
      <c r="AR26" s="123"/>
      <c r="AS26" s="123"/>
      <c r="AT26" s="123"/>
      <c r="AU26" s="126" t="e">
        <f>IF(#REF!=0,#REF!,IF(#REF!=0,0,(ROUND(#REF!*#REF!+#REF!,1))))</f>
        <v>#REF!</v>
      </c>
      <c r="AV26" s="126"/>
      <c r="AW26" s="126"/>
      <c r="AX26" s="126"/>
      <c r="AY26" s="126"/>
      <c r="AZ26" s="126" t="e">
        <f>IF(ISBLANK(#REF!),"",ROUND((#REF!/#REF!)*100,1))</f>
        <v>#REF!</v>
      </c>
      <c r="BA26" s="126"/>
      <c r="BB26" s="126"/>
      <c r="BC26" s="125" t="e">
        <f>IF(#REF!=0,0,100-(#REF!))</f>
        <v>#REF!</v>
      </c>
      <c r="BD26" s="125"/>
      <c r="BE26" s="125"/>
    </row>
    <row r="27" spans="1:82" ht="12" customHeight="1" x14ac:dyDescent="0.2">
      <c r="A27" s="136"/>
      <c r="B27" s="136"/>
      <c r="C27" s="136"/>
      <c r="D27" s="136"/>
      <c r="E27" s="136"/>
      <c r="F27" s="124" t="s">
        <v>30</v>
      </c>
      <c r="G27" s="124"/>
      <c r="H27" s="124"/>
      <c r="I27" s="124"/>
      <c r="J27" s="124"/>
      <c r="K27" s="123"/>
      <c r="L27" s="123"/>
      <c r="M27" s="123"/>
      <c r="N27" s="123"/>
      <c r="O27" s="123"/>
      <c r="P27" s="123"/>
      <c r="Q27" s="123"/>
      <c r="R27" s="123"/>
      <c r="S27" s="126" t="e">
        <f>IF(AND(ISBLANK(#REF!),ISBLANK(#REF!)),"",#REF!+#REF!)</f>
        <v>#REF!</v>
      </c>
      <c r="T27" s="126"/>
      <c r="U27" s="126"/>
      <c r="V27" s="126"/>
      <c r="W27" s="126"/>
      <c r="X27" s="130" t="e">
        <f>IF(AND(ISBLANK(#REF!),ISBLANK(#REF!))," ",IF(ISBLANK(#REF!),"DATA",ROUND((#REF!/#REF!)*100,1)))</f>
        <v>#REF!</v>
      </c>
      <c r="Y27" s="130"/>
      <c r="Z27" s="130"/>
      <c r="AA27" s="125" t="e">
        <f>IF(AND(ISBLANK(#REF!),ISBLANK(#REF!)),"",IF(ISBLANK(#REF!),"DATA",ROUND((100-#REF!),0)))</f>
        <v>#REF!</v>
      </c>
      <c r="AB27" s="125"/>
      <c r="AC27" s="125"/>
      <c r="AD27" s="137"/>
      <c r="AE27" s="137"/>
      <c r="AF27" s="136"/>
      <c r="AG27" s="136"/>
      <c r="AH27" s="136"/>
      <c r="AI27" s="136"/>
      <c r="AJ27" s="136"/>
      <c r="AK27" s="124" t="s">
        <v>38</v>
      </c>
      <c r="AL27" s="124"/>
      <c r="AM27" s="124"/>
      <c r="AN27" s="124"/>
      <c r="AO27" s="124"/>
      <c r="AP27" s="123"/>
      <c r="AQ27" s="123"/>
      <c r="AR27" s="123"/>
      <c r="AS27" s="123"/>
      <c r="AT27" s="123"/>
      <c r="AU27" s="126" t="e">
        <f>IF(#REF!=0,#REF!,IF(#REF!=0,0,(ROUND(#REF!*#REF!+#REF!,1))))</f>
        <v>#REF!</v>
      </c>
      <c r="AV27" s="126"/>
      <c r="AW27" s="126"/>
      <c r="AX27" s="126"/>
      <c r="AY27" s="126"/>
      <c r="AZ27" s="126" t="e">
        <f>IF(ISBLANK(#REF!),"",ROUND((#REF!/#REF!)*100,1))</f>
        <v>#REF!</v>
      </c>
      <c r="BA27" s="126"/>
      <c r="BB27" s="126"/>
      <c r="BC27" s="125" t="e">
        <f>IF(#REF!=0,0,100-(#REF!))</f>
        <v>#REF!</v>
      </c>
      <c r="BD27" s="125"/>
      <c r="BE27" s="125"/>
    </row>
    <row r="28" spans="1:82" ht="12" customHeight="1" x14ac:dyDescent="0.2">
      <c r="A28" s="136"/>
      <c r="B28" s="136"/>
      <c r="C28" s="136"/>
      <c r="D28" s="136"/>
      <c r="E28" s="136"/>
      <c r="F28" s="124" t="s">
        <v>31</v>
      </c>
      <c r="G28" s="124"/>
      <c r="H28" s="124"/>
      <c r="I28" s="124"/>
      <c r="J28" s="124"/>
      <c r="K28" s="123"/>
      <c r="L28" s="123"/>
      <c r="M28" s="123"/>
      <c r="N28" s="123"/>
      <c r="O28" s="123"/>
      <c r="P28" s="123"/>
      <c r="Q28" s="123"/>
      <c r="R28" s="123"/>
      <c r="S28" s="126" t="e">
        <f>IF(AND(ISBLANK(#REF!),ISBLANK(#REF!)),"",#REF!+#REF!)</f>
        <v>#REF!</v>
      </c>
      <c r="T28" s="126"/>
      <c r="U28" s="126"/>
      <c r="V28" s="126"/>
      <c r="W28" s="126"/>
      <c r="X28" s="130" t="e">
        <f>IF(AND(ISBLANK(#REF!),ISBLANK(#REF!))," ",IF(ISBLANK(#REF!),"DATA",ROUND((#REF!/#REF!)*100,1)))</f>
        <v>#REF!</v>
      </c>
      <c r="Y28" s="130"/>
      <c r="Z28" s="130"/>
      <c r="AA28" s="125" t="e">
        <f>IF(AND(ISBLANK(#REF!),ISBLANK(#REF!)),"",IF(ISBLANK(#REF!),"DATA",ROUND((100-#REF!),0)))</f>
        <v>#REF!</v>
      </c>
      <c r="AB28" s="125"/>
      <c r="AC28" s="125"/>
      <c r="AD28" s="137"/>
      <c r="AE28" s="137"/>
      <c r="AF28" s="136"/>
      <c r="AG28" s="136"/>
      <c r="AH28" s="136"/>
      <c r="AI28" s="136"/>
      <c r="AJ28" s="136"/>
      <c r="AK28" s="124" t="s">
        <v>39</v>
      </c>
      <c r="AL28" s="124"/>
      <c r="AM28" s="124"/>
      <c r="AN28" s="124"/>
      <c r="AO28" s="124"/>
      <c r="AP28" s="123"/>
      <c r="AQ28" s="123"/>
      <c r="AR28" s="123"/>
      <c r="AS28" s="123"/>
      <c r="AT28" s="123"/>
      <c r="AU28" s="126" t="e">
        <f>IF(#REF!=0,#REF!,IF(#REF!=0,0,(ROUND(#REF!*#REF!+#REF!,1))))</f>
        <v>#REF!</v>
      </c>
      <c r="AV28" s="126"/>
      <c r="AW28" s="126"/>
      <c r="AX28" s="126"/>
      <c r="AY28" s="126"/>
      <c r="AZ28" s="126" t="e">
        <f>IF(ISBLANK(#REF!),"",ROUND((#REF!/#REF!)*100,1))</f>
        <v>#REF!</v>
      </c>
      <c r="BA28" s="126"/>
      <c r="BB28" s="126"/>
      <c r="BC28" s="125" t="e">
        <f>IF(#REF!=0,0,100-(#REF!))</f>
        <v>#REF!</v>
      </c>
      <c r="BD28" s="125"/>
      <c r="BE28" s="125"/>
    </row>
    <row r="29" spans="1:82" ht="12" customHeight="1" x14ac:dyDescent="0.2">
      <c r="A29" s="136"/>
      <c r="B29" s="136"/>
      <c r="C29" s="136"/>
      <c r="D29" s="136"/>
      <c r="E29" s="136"/>
      <c r="F29" s="124" t="s">
        <v>32</v>
      </c>
      <c r="G29" s="124"/>
      <c r="H29" s="124"/>
      <c r="I29" s="124"/>
      <c r="J29" s="124"/>
      <c r="K29" s="123"/>
      <c r="L29" s="123"/>
      <c r="M29" s="123"/>
      <c r="N29" s="123"/>
      <c r="O29" s="123"/>
      <c r="P29" s="123"/>
      <c r="Q29" s="123"/>
      <c r="R29" s="123"/>
      <c r="S29" s="126" t="e">
        <f>IF(AND(ISBLANK(#REF!),ISBLANK(#REF!)),"",#REF!+#REF!)</f>
        <v>#REF!</v>
      </c>
      <c r="T29" s="126"/>
      <c r="U29" s="126"/>
      <c r="V29" s="126"/>
      <c r="W29" s="126"/>
      <c r="X29" s="130" t="e">
        <f>IF(AND(ISBLANK(#REF!),ISBLANK(#REF!))," ",IF(ISBLANK(#REF!),"DATA",ROUND((#REF!/#REF!)*100,1)))</f>
        <v>#REF!</v>
      </c>
      <c r="Y29" s="130"/>
      <c r="Z29" s="130"/>
      <c r="AA29" s="125" t="e">
        <f>IF(AND(ISBLANK(#REF!),ISBLANK(#REF!)),"",IF(ISBLANK(#REF!),"DATA",ROUND((100-#REF!),0)))</f>
        <v>#REF!</v>
      </c>
      <c r="AB29" s="125"/>
      <c r="AC29" s="125"/>
      <c r="AD29" s="137"/>
      <c r="AE29" s="137"/>
      <c r="AF29" s="136"/>
      <c r="AG29" s="136"/>
      <c r="AH29" s="136"/>
      <c r="AI29" s="136"/>
      <c r="AJ29" s="136"/>
      <c r="AK29" s="124" t="s">
        <v>40</v>
      </c>
      <c r="AL29" s="124"/>
      <c r="AM29" s="124"/>
      <c r="AN29" s="124"/>
      <c r="AO29" s="124"/>
      <c r="AP29" s="123"/>
      <c r="AQ29" s="123"/>
      <c r="AR29" s="123"/>
      <c r="AS29" s="123"/>
      <c r="AT29" s="123"/>
      <c r="AU29" s="126" t="e">
        <f>IF(#REF!=0,#REF!,IF(#REF!=0,0,(ROUND(#REF!*#REF!+#REF!,1))))</f>
        <v>#REF!</v>
      </c>
      <c r="AV29" s="126"/>
      <c r="AW29" s="126"/>
      <c r="AX29" s="126"/>
      <c r="AY29" s="126"/>
      <c r="AZ29" s="126" t="e">
        <f>IF(ISBLANK(#REF!),"",ROUND((#REF!/#REF!)*100,1))</f>
        <v>#REF!</v>
      </c>
      <c r="BA29" s="126"/>
      <c r="BB29" s="126"/>
      <c r="BC29" s="125" t="e">
        <f>IF(#REF!=0,0,100-(#REF!))</f>
        <v>#REF!</v>
      </c>
      <c r="BD29" s="125"/>
      <c r="BE29" s="125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</row>
    <row r="30" spans="1:82" ht="12" customHeight="1" x14ac:dyDescent="0.2">
      <c r="A30" s="136"/>
      <c r="B30" s="136"/>
      <c r="C30" s="136"/>
      <c r="D30" s="136"/>
      <c r="E30" s="136"/>
      <c r="F30" s="124" t="s">
        <v>33</v>
      </c>
      <c r="G30" s="124"/>
      <c r="H30" s="124"/>
      <c r="I30" s="124"/>
      <c r="J30" s="124"/>
      <c r="K30" s="123"/>
      <c r="L30" s="123"/>
      <c r="M30" s="123"/>
      <c r="N30" s="123"/>
      <c r="O30" s="123"/>
      <c r="P30" s="123"/>
      <c r="Q30" s="123"/>
      <c r="R30" s="123"/>
      <c r="S30" s="126" t="e">
        <f>IF(AND(ISBLANK(#REF!),ISBLANK(#REF!)),"",#REF!+#REF!)</f>
        <v>#REF!</v>
      </c>
      <c r="T30" s="126"/>
      <c r="U30" s="126"/>
      <c r="V30" s="126"/>
      <c r="W30" s="126"/>
      <c r="X30" s="130" t="e">
        <f>IF(AND(ISBLANK(#REF!),ISBLANK(#REF!))," ",IF(ISBLANK(#REF!),"DATA",ROUND((#REF!/#REF!)*100,1)))</f>
        <v>#REF!</v>
      </c>
      <c r="Y30" s="130"/>
      <c r="Z30" s="130"/>
      <c r="AA30" s="125" t="e">
        <f>IF(AND(ISBLANK(#REF!),ISBLANK(#REF!)),"",IF(ISBLANK(#REF!),"DATA",ROUND((100-#REF!),0)))</f>
        <v>#REF!</v>
      </c>
      <c r="AB30" s="125"/>
      <c r="AC30" s="125"/>
      <c r="AD30" s="137"/>
      <c r="AE30" s="137"/>
      <c r="AF30" s="136"/>
      <c r="AG30" s="136"/>
      <c r="AH30" s="136"/>
      <c r="AI30" s="136"/>
      <c r="AJ30" s="136"/>
      <c r="AK30" s="124" t="s">
        <v>41</v>
      </c>
      <c r="AL30" s="124"/>
      <c r="AM30" s="124"/>
      <c r="AN30" s="124"/>
      <c r="AO30" s="124"/>
      <c r="AP30" s="138"/>
      <c r="AQ30" s="138"/>
      <c r="AR30" s="138"/>
      <c r="AS30" s="138"/>
      <c r="AT30" s="138"/>
      <c r="AU30" s="126" t="e">
        <f>IF(#REF!=0,#REF!,IF(#REF!=0,0,(ROUND(#REF!*#REF!+#REF!,1))))</f>
        <v>#REF!</v>
      </c>
      <c r="AV30" s="126"/>
      <c r="AW30" s="126"/>
      <c r="AX30" s="126"/>
      <c r="AY30" s="126"/>
      <c r="AZ30" s="126" t="e">
        <f>IF(ISBLANK(#REF!),"",ROUND((#REF!/#REF!)*100,1))</f>
        <v>#REF!</v>
      </c>
      <c r="BA30" s="126"/>
      <c r="BB30" s="126"/>
      <c r="BC30" s="125" t="e">
        <f>IF(#REF!=0,0,100-(#REF!))</f>
        <v>#REF!</v>
      </c>
      <c r="BD30" s="125"/>
      <c r="BE30" s="125"/>
      <c r="BF30" s="8"/>
      <c r="BG30" s="19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</row>
    <row r="31" spans="1:82" ht="12" customHeight="1" x14ac:dyDescent="0.2">
      <c r="A31" s="136"/>
      <c r="B31" s="136"/>
      <c r="C31" s="136"/>
      <c r="D31" s="136"/>
      <c r="E31" s="136"/>
      <c r="F31" s="124" t="s">
        <v>115</v>
      </c>
      <c r="G31" s="124"/>
      <c r="H31" s="124"/>
      <c r="I31" s="124"/>
      <c r="J31" s="124"/>
      <c r="K31" s="123"/>
      <c r="L31" s="123"/>
      <c r="M31" s="123"/>
      <c r="N31" s="123"/>
      <c r="O31" s="123"/>
      <c r="P31" s="123"/>
      <c r="Q31" s="123"/>
      <c r="R31" s="123"/>
      <c r="S31" s="126" t="e">
        <f>IF(AND(ISBLANK(#REF!),ISBLANK(#REF!)),0,#REF!+#REF!)</f>
        <v>#REF!</v>
      </c>
      <c r="T31" s="126"/>
      <c r="U31" s="126"/>
      <c r="V31" s="126"/>
      <c r="W31" s="126"/>
      <c r="X31" s="130" t="e">
        <f>IF(AND(ISBLANK(#REF!),ISBLANK(#REF!))," ",IF(ISBLANK(#REF!),"DATA",ROUND((#REF!/#REF!)*100,1)))</f>
        <v>#REF!</v>
      </c>
      <c r="Y31" s="130"/>
      <c r="Z31" s="130"/>
      <c r="AA31" s="125" t="e">
        <f>IF(AND(ISBLANK(#REF!),ISBLANK(#REF!)),"",IF(ISBLANK(#REF!),"DATA",ROUND((100-#REF!),0)))</f>
        <v>#REF!</v>
      </c>
      <c r="AB31" s="125"/>
      <c r="AC31" s="125"/>
      <c r="AD31" s="137"/>
      <c r="AE31" s="137"/>
      <c r="AF31" s="132" t="s">
        <v>116</v>
      </c>
      <c r="AG31" s="132"/>
      <c r="AH31" s="132"/>
      <c r="AI31" s="132"/>
      <c r="AJ31" s="132"/>
      <c r="AK31" s="132"/>
      <c r="AL31" s="132"/>
      <c r="AM31" s="132"/>
      <c r="AN31" s="132"/>
      <c r="AO31" s="132"/>
      <c r="AP31" s="138"/>
      <c r="AQ31" s="138"/>
      <c r="AR31" s="138"/>
      <c r="AS31" s="138"/>
      <c r="AT31" s="138"/>
      <c r="AU31" s="126" t="e">
        <f>IF(#REF!=0,#REF!,IF(#REF!=0,#REF!+#REF!,IF(#REF!=0,0,(ROUND(#REF!*#REF!+#REF!,1)))))</f>
        <v>#REF!</v>
      </c>
      <c r="AV31" s="126"/>
      <c r="AW31" s="126"/>
      <c r="AX31" s="126"/>
      <c r="AY31" s="126"/>
      <c r="AZ31" s="139"/>
      <c r="BA31" s="139"/>
      <c r="BB31" s="139"/>
      <c r="BC31" s="139"/>
      <c r="BD31" s="139"/>
      <c r="BE31" s="139"/>
      <c r="BF31" s="8"/>
      <c r="BG31" s="19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</row>
    <row r="32" spans="1:82" ht="12.75" customHeight="1" x14ac:dyDescent="0.2">
      <c r="A32" s="185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37"/>
      <c r="AE32" s="137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135"/>
      <c r="BD32" s="135"/>
      <c r="BE32" s="135"/>
      <c r="BF32" s="20"/>
      <c r="BG32" s="20"/>
      <c r="BH32" s="20"/>
      <c r="BI32" s="20"/>
    </row>
    <row r="33" spans="1:256" ht="11.25" customHeight="1" x14ac:dyDescent="0.2">
      <c r="A33" s="180" t="s">
        <v>117</v>
      </c>
      <c r="B33" s="180"/>
      <c r="C33" s="180"/>
      <c r="D33" s="180"/>
      <c r="E33" s="180"/>
      <c r="F33" s="180"/>
      <c r="G33" s="180"/>
      <c r="H33" s="180"/>
      <c r="I33" s="133"/>
      <c r="J33" s="133"/>
      <c r="K33" s="133"/>
      <c r="L33" s="133"/>
      <c r="M33" s="133"/>
      <c r="N33" s="133"/>
      <c r="O33" s="133"/>
      <c r="P33" s="133"/>
      <c r="Q33" s="180" t="s">
        <v>118</v>
      </c>
      <c r="R33" s="134"/>
      <c r="S33" s="134"/>
      <c r="T33" s="134"/>
      <c r="U33" s="134"/>
      <c r="V33" s="134"/>
      <c r="W33" s="134"/>
      <c r="X33" s="134"/>
      <c r="Y33" s="134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80" t="s">
        <v>84</v>
      </c>
      <c r="AL33" s="180"/>
      <c r="AM33" s="180"/>
      <c r="AN33" s="180"/>
      <c r="AO33" s="180"/>
      <c r="AP33" s="180"/>
      <c r="AQ33" s="180"/>
      <c r="AR33" s="180"/>
      <c r="AS33" s="133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G33" s="20"/>
      <c r="BH33" s="20"/>
      <c r="BI33" s="20"/>
    </row>
    <row r="34" spans="1:256" ht="12" customHeight="1" x14ac:dyDescent="0.2">
      <c r="A34" s="136"/>
      <c r="B34" s="136"/>
      <c r="C34" s="136"/>
      <c r="D34" s="136"/>
      <c r="E34" s="136"/>
      <c r="F34" s="136"/>
      <c r="G34" s="136"/>
      <c r="H34" s="136"/>
      <c r="I34" s="133"/>
      <c r="J34" s="133"/>
      <c r="K34" s="133"/>
      <c r="L34" s="133"/>
      <c r="M34" s="133"/>
      <c r="N34" s="133"/>
      <c r="O34" s="133"/>
      <c r="P34" s="133"/>
      <c r="Q34" s="181"/>
      <c r="R34" s="136"/>
      <c r="S34" s="136"/>
      <c r="T34" s="136"/>
      <c r="U34" s="136"/>
      <c r="V34" s="136"/>
      <c r="W34" s="136"/>
      <c r="X34" s="136"/>
      <c r="Y34" s="136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1" t="e">
        <f>IF(ISBLANK(#REF!),1,ROUND((#REF!/#REF!),3))</f>
        <v>#REF!</v>
      </c>
      <c r="AL34" s="131"/>
      <c r="AM34" s="131"/>
      <c r="AN34" s="131"/>
      <c r="AO34" s="131"/>
      <c r="AP34" s="131"/>
      <c r="AQ34" s="131"/>
      <c r="AR34" s="131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20"/>
      <c r="BG34" s="20"/>
      <c r="BH34" s="20"/>
      <c r="BI34" s="20"/>
    </row>
    <row r="35" spans="1:256" s="22" customFormat="1" ht="24.75" customHeight="1" x14ac:dyDescent="0.2">
      <c r="A35" s="175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  <c r="AS35" s="175"/>
      <c r="AT35" s="175"/>
      <c r="AU35" s="175"/>
      <c r="AV35" s="175"/>
      <c r="AW35" s="175"/>
      <c r="AX35" s="175"/>
      <c r="AY35" s="175"/>
      <c r="AZ35" s="175"/>
      <c r="BA35" s="175"/>
      <c r="BB35" s="175"/>
      <c r="BC35" s="175"/>
      <c r="BD35" s="175"/>
      <c r="BE35" s="175"/>
    </row>
    <row r="36" spans="1:256" s="25" customFormat="1" ht="12.75" customHeight="1" x14ac:dyDescent="0.2">
      <c r="A36" s="158"/>
      <c r="B36" s="158"/>
      <c r="C36" s="158"/>
      <c r="D36" s="158"/>
      <c r="E36" s="158"/>
      <c r="F36" s="158"/>
      <c r="G36" s="158"/>
      <c r="H36" s="158"/>
      <c r="I36" s="158"/>
      <c r="J36" s="158"/>
      <c r="K36" s="162" t="s">
        <v>78</v>
      </c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3" t="e">
        <f>IF(OR(ISBLANK(#REF!),ISBLANK(#REF!)),"",(((#REF!-#REF!)/#REF!)*100))</f>
        <v>#REF!</v>
      </c>
      <c r="Z36" s="163"/>
      <c r="AA36" s="163"/>
      <c r="AB36" s="163"/>
      <c r="AC36" s="163"/>
      <c r="AD36" s="176" t="s">
        <v>123</v>
      </c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63" t="e">
        <f>IF(OR(ISBLANK(#REF!),ISBLANK(#REF!)),"",IF((#REF!=0),((#REF!-#REF!)/#REF!)*100,""))</f>
        <v>#REF!</v>
      </c>
      <c r="AT36" s="163"/>
      <c r="AU36" s="163"/>
      <c r="AV36" s="163"/>
      <c r="AW36" s="163"/>
      <c r="AX36" s="163"/>
      <c r="AY36" s="163"/>
      <c r="AZ36" s="163"/>
      <c r="BA36" s="163"/>
      <c r="BB36" s="163"/>
      <c r="BC36" s="163"/>
      <c r="BD36" s="163"/>
      <c r="BE36" s="163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  <c r="IU36" s="24"/>
      <c r="IV36" s="24"/>
    </row>
    <row r="37" spans="1:256" s="24" customFormat="1" ht="12.75" customHeight="1" x14ac:dyDescent="0.2">
      <c r="A37" s="158"/>
      <c r="B37" s="158"/>
      <c r="C37" s="158"/>
      <c r="D37" s="158"/>
      <c r="E37" s="158"/>
      <c r="F37" s="158"/>
      <c r="G37" s="158"/>
      <c r="H37" s="158"/>
      <c r="I37" s="158"/>
      <c r="J37" s="158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3"/>
      <c r="Z37" s="163"/>
      <c r="AA37" s="163"/>
      <c r="AB37" s="163"/>
      <c r="AC37" s="163"/>
      <c r="AD37" s="178"/>
      <c r="AE37" s="179"/>
      <c r="AF37" s="179"/>
      <c r="AG37" s="179"/>
      <c r="AH37" s="179"/>
      <c r="AI37" s="179"/>
      <c r="AJ37" s="179"/>
      <c r="AK37" s="179"/>
      <c r="AL37" s="179"/>
      <c r="AM37" s="179"/>
      <c r="AN37" s="179"/>
      <c r="AO37" s="179"/>
      <c r="AP37" s="179"/>
      <c r="AQ37" s="179"/>
      <c r="AR37" s="179"/>
      <c r="AS37" s="163"/>
      <c r="AT37" s="163"/>
      <c r="AU37" s="163"/>
      <c r="AV37" s="163"/>
      <c r="AW37" s="163"/>
      <c r="AX37" s="163"/>
      <c r="AY37" s="163"/>
      <c r="AZ37" s="163"/>
      <c r="BA37" s="163"/>
      <c r="BB37" s="163"/>
      <c r="BC37" s="163"/>
      <c r="BD37" s="163"/>
      <c r="BE37" s="163"/>
    </row>
    <row r="38" spans="1:256" s="27" customFormat="1" ht="15" customHeight="1" x14ac:dyDescent="0.2">
      <c r="A38" s="158" t="s">
        <v>70</v>
      </c>
      <c r="B38" s="158"/>
      <c r="C38" s="158"/>
      <c r="D38" s="158"/>
      <c r="E38" s="158"/>
      <c r="F38" s="26"/>
      <c r="G38" s="162" t="s">
        <v>79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3" t="e">
        <f>IF(ISBLANK(#REF!),"",IF(#REF!&gt;0,(((#REF!-(#REF!+#REF!))/#REF!)*100),""))</f>
        <v>#REF!</v>
      </c>
      <c r="Y38" s="163"/>
      <c r="Z38" s="163"/>
      <c r="AA38" s="163"/>
      <c r="AB38" s="163"/>
      <c r="AC38" s="163"/>
      <c r="AD38" s="189"/>
      <c r="AE38" s="189"/>
      <c r="AF38" s="162" t="s">
        <v>81</v>
      </c>
      <c r="AG38" s="162"/>
      <c r="AH38" s="162"/>
      <c r="AI38" s="162"/>
      <c r="AJ38" s="162"/>
      <c r="AK38" s="162"/>
      <c r="AL38" s="162"/>
      <c r="AM38" s="162" t="s">
        <v>87</v>
      </c>
      <c r="AN38" s="162"/>
      <c r="AO38" s="162"/>
      <c r="AP38" s="162"/>
      <c r="AQ38" s="162"/>
      <c r="AR38" s="162"/>
      <c r="AS38" s="162"/>
      <c r="AT38" s="162"/>
      <c r="AU38" s="163" t="e">
        <f>IF(AND(ISBLANK(#REF!)),"",IF(ISBLANK(#REF!),"",(((#REF!-#REF!)/#REF!)*100)))</f>
        <v>#REF!</v>
      </c>
      <c r="AV38" s="163"/>
      <c r="AW38" s="163"/>
      <c r="AX38" s="163"/>
      <c r="AY38" s="163"/>
      <c r="AZ38" s="163"/>
      <c r="BA38" s="163"/>
      <c r="BB38" s="163"/>
      <c r="BC38" s="163"/>
      <c r="BD38" s="163"/>
      <c r="BE38" s="163"/>
    </row>
    <row r="39" spans="1:256" s="27" customFormat="1" ht="15" customHeight="1" x14ac:dyDescent="0.2">
      <c r="A39" s="158"/>
      <c r="B39" s="158"/>
      <c r="C39" s="158"/>
      <c r="D39" s="158"/>
      <c r="E39" s="158"/>
      <c r="F39" s="26"/>
      <c r="G39" s="23" t="s">
        <v>80</v>
      </c>
      <c r="H39" s="26"/>
      <c r="I39" s="26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163" t="str">
        <f>IF(ISBLANK(#REF!),"",IF(ISBLANK(#REF!),(((#REF!-(#REF!+#REF!))/#REF!)*100),""))</f>
        <v/>
      </c>
      <c r="Y39" s="163"/>
      <c r="Z39" s="163"/>
      <c r="AA39" s="163"/>
      <c r="AB39" s="163"/>
      <c r="AC39" s="163"/>
      <c r="AD39" s="189"/>
      <c r="AE39" s="189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3"/>
      <c r="AV39" s="163"/>
      <c r="AW39" s="163"/>
      <c r="AX39" s="163"/>
      <c r="AY39" s="163"/>
      <c r="AZ39" s="163"/>
      <c r="BA39" s="163"/>
      <c r="BB39" s="163"/>
      <c r="BC39" s="163"/>
      <c r="BD39" s="163"/>
      <c r="BE39" s="163"/>
    </row>
    <row r="40" spans="1:256" ht="6" customHeight="1" x14ac:dyDescent="0.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</row>
    <row r="41" spans="1:256" s="10" customFormat="1" ht="12.75" customHeight="1" x14ac:dyDescent="0.2">
      <c r="A41" s="147" t="s">
        <v>106</v>
      </c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28"/>
      <c r="AD41" s="147" t="s">
        <v>107</v>
      </c>
      <c r="AE41" s="147"/>
      <c r="AF41" s="147"/>
      <c r="AG41" s="147"/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</row>
    <row r="42" spans="1:256" s="3" customFormat="1" ht="12" customHeight="1" x14ac:dyDescent="0.2">
      <c r="A42" s="182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29"/>
      <c r="T42" s="29"/>
      <c r="U42" s="30"/>
      <c r="V42" s="31"/>
      <c r="W42" s="31"/>
      <c r="X42" s="31"/>
      <c r="Y42" s="31"/>
      <c r="Z42" s="31"/>
      <c r="AA42" s="31"/>
      <c r="AB42" s="31"/>
      <c r="AC42" s="32"/>
      <c r="AD42" s="188"/>
      <c r="AE42" s="188"/>
      <c r="AF42" s="188"/>
      <c r="AG42" s="157"/>
      <c r="AH42" s="157"/>
      <c r="AI42" s="157"/>
      <c r="AJ42" s="157"/>
      <c r="AK42" s="157"/>
      <c r="AL42" s="157"/>
      <c r="AM42" s="157"/>
      <c r="AN42" s="157"/>
      <c r="AO42" s="157"/>
      <c r="AP42" s="157"/>
      <c r="AQ42" s="157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</row>
    <row r="43" spans="1:256" s="3" customFormat="1" ht="12" customHeight="1" x14ac:dyDescent="0.2">
      <c r="A43" s="144" t="s">
        <v>42</v>
      </c>
      <c r="B43" s="144"/>
      <c r="C43" s="144"/>
      <c r="D43" s="144"/>
      <c r="E43" s="144"/>
      <c r="F43" s="144"/>
      <c r="G43" s="144"/>
      <c r="H43" s="145"/>
      <c r="I43" s="145"/>
      <c r="J43" s="145"/>
      <c r="K43" s="145"/>
      <c r="L43" s="183" t="s">
        <v>45</v>
      </c>
      <c r="M43" s="183"/>
      <c r="N43" s="183"/>
      <c r="O43" s="183"/>
      <c r="P43" s="184" t="e">
        <f>IF(OR(ISBLANK(#REF!),ISBLANK(#REF!)),"",ROUNDUP((#REF!/#REF!)*100,0))</f>
        <v>#REF!</v>
      </c>
      <c r="Q43" s="184"/>
      <c r="R43" s="184"/>
      <c r="S43" s="184"/>
      <c r="T43" s="184"/>
      <c r="U43" s="30"/>
      <c r="V43" s="31"/>
      <c r="W43" s="31"/>
      <c r="X43" s="31"/>
      <c r="Y43" s="31"/>
      <c r="Z43" s="31"/>
      <c r="AA43" s="31"/>
      <c r="AB43" s="31"/>
      <c r="AC43" s="32"/>
      <c r="AD43" s="188"/>
      <c r="AE43" s="188"/>
      <c r="AF43" s="188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</row>
    <row r="44" spans="1:256" s="3" customFormat="1" ht="12" x14ac:dyDescent="0.2">
      <c r="A44" s="144" t="s">
        <v>43</v>
      </c>
      <c r="B44" s="144"/>
      <c r="C44" s="144"/>
      <c r="D44" s="144"/>
      <c r="E44" s="144"/>
      <c r="F44" s="144"/>
      <c r="G44" s="144"/>
      <c r="H44" s="145"/>
      <c r="I44" s="145"/>
      <c r="J44" s="145"/>
      <c r="K44" s="145"/>
      <c r="L44" s="183"/>
      <c r="M44" s="183"/>
      <c r="N44" s="183"/>
      <c r="O44" s="183"/>
      <c r="P44" s="184"/>
      <c r="Q44" s="184"/>
      <c r="R44" s="184"/>
      <c r="S44" s="184"/>
      <c r="T44" s="184"/>
      <c r="U44" s="32"/>
      <c r="V44" s="32"/>
      <c r="W44" s="32"/>
      <c r="X44" s="32"/>
      <c r="Y44" s="32"/>
      <c r="Z44" s="32"/>
      <c r="AA44" s="32"/>
      <c r="AB44" s="32"/>
      <c r="AC44" s="32"/>
      <c r="AD44" s="144"/>
      <c r="AE44" s="144"/>
      <c r="AF44" s="144"/>
      <c r="AG44" s="145"/>
      <c r="AH44" s="145"/>
      <c r="AI44" s="145"/>
      <c r="AJ44" s="145"/>
      <c r="AK44" s="145"/>
      <c r="AL44" s="32"/>
      <c r="AM44" s="144" t="s">
        <v>48</v>
      </c>
      <c r="AN44" s="144"/>
      <c r="AO44" s="144"/>
      <c r="AP44" s="144"/>
      <c r="AQ44" s="145"/>
      <c r="AR44" s="145"/>
      <c r="AS44" s="145"/>
      <c r="AT44" s="145"/>
      <c r="AU44" s="145"/>
      <c r="AV44" s="32"/>
      <c r="AW44" s="144" t="s">
        <v>46</v>
      </c>
      <c r="AX44" s="144"/>
      <c r="AY44" s="144"/>
      <c r="AZ44" s="149" t="e">
        <f>IF(ISBLANK(#REF!),"",ROUND((((3.214-(0.214*#REF!))*100))/((3.214+(0.786*#REF!))),0))</f>
        <v>#REF!</v>
      </c>
      <c r="BA44" s="149"/>
      <c r="BB44" s="149"/>
      <c r="BC44" s="149"/>
      <c r="BD44" s="149"/>
      <c r="BE44" s="32"/>
    </row>
    <row r="45" spans="1:256" ht="6" customHeight="1" x14ac:dyDescent="0.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</row>
    <row r="46" spans="1:256" s="33" customFormat="1" ht="12.75" customHeight="1" x14ac:dyDescent="0.2">
      <c r="A46" s="147" t="s">
        <v>108</v>
      </c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</row>
    <row r="47" spans="1:256" s="3" customFormat="1" ht="14.25" customHeight="1" x14ac:dyDescent="0.2">
      <c r="A47" s="155"/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46"/>
      <c r="AB47" s="146"/>
      <c r="AC47" s="146"/>
      <c r="AD47" s="146"/>
      <c r="AE47" s="146"/>
      <c r="AF47" s="146"/>
      <c r="AG47" s="146"/>
      <c r="AH47" s="146"/>
      <c r="AI47" s="32" t="s">
        <v>49</v>
      </c>
      <c r="AJ47" s="156"/>
      <c r="AK47" s="156"/>
      <c r="AL47" s="156"/>
      <c r="AM47" s="156"/>
      <c r="AN47" s="157" t="s">
        <v>52</v>
      </c>
      <c r="AO47" s="157"/>
      <c r="AP47" s="157"/>
      <c r="AQ47" s="157"/>
      <c r="AR47" s="157"/>
      <c r="AS47" s="157"/>
      <c r="AT47" s="32"/>
      <c r="AU47" s="32" t="s">
        <v>49</v>
      </c>
      <c r="AV47" s="145"/>
      <c r="AW47" s="145"/>
      <c r="AX47" s="145"/>
      <c r="AY47" s="145"/>
      <c r="AZ47" s="157" t="s">
        <v>54</v>
      </c>
      <c r="BA47" s="157"/>
      <c r="BB47" s="157"/>
      <c r="BC47" s="157"/>
      <c r="BD47" s="157"/>
      <c r="BE47" s="157"/>
    </row>
    <row r="48" spans="1:256" s="3" customFormat="1" ht="14.25" customHeight="1" x14ac:dyDescent="0.2">
      <c r="A48" s="155"/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46"/>
      <c r="AB48" s="146"/>
      <c r="AC48" s="146"/>
      <c r="AD48" s="146"/>
      <c r="AE48" s="146"/>
      <c r="AF48" s="146"/>
      <c r="AG48" s="146"/>
      <c r="AH48" s="146"/>
      <c r="AI48" s="32" t="s">
        <v>50</v>
      </c>
      <c r="AJ48" s="156"/>
      <c r="AK48" s="156"/>
      <c r="AL48" s="156"/>
      <c r="AM48" s="156"/>
      <c r="AN48" s="150" t="s">
        <v>47</v>
      </c>
      <c r="AO48" s="150"/>
      <c r="AP48" s="150"/>
      <c r="AQ48" s="145"/>
      <c r="AR48" s="148"/>
      <c r="AS48" s="148"/>
      <c r="AT48" s="32"/>
      <c r="AU48" s="32" t="s">
        <v>50</v>
      </c>
      <c r="AV48" s="145"/>
      <c r="AW48" s="145"/>
      <c r="AX48" s="145"/>
      <c r="AY48" s="145"/>
      <c r="AZ48" s="150" t="s">
        <v>47</v>
      </c>
      <c r="BA48" s="150"/>
      <c r="BB48" s="150"/>
      <c r="BC48" s="143"/>
      <c r="BD48" s="143"/>
      <c r="BE48" s="143"/>
    </row>
    <row r="49" spans="1:59" s="3" customFormat="1" ht="14.25" customHeight="1" x14ac:dyDescent="0.2">
      <c r="A49" s="155"/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46"/>
      <c r="AB49" s="146"/>
      <c r="AC49" s="146"/>
      <c r="AD49" s="146"/>
      <c r="AE49" s="146"/>
      <c r="AF49" s="146"/>
      <c r="AG49" s="146"/>
      <c r="AH49" s="146"/>
      <c r="AI49" s="32" t="s">
        <v>51</v>
      </c>
      <c r="AJ49" s="156"/>
      <c r="AK49" s="156"/>
      <c r="AL49" s="156"/>
      <c r="AM49" s="156"/>
      <c r="AN49" s="150" t="s">
        <v>53</v>
      </c>
      <c r="AO49" s="150"/>
      <c r="AP49" s="150"/>
      <c r="AQ49" s="151" t="e">
        <f>IF(#REF!="","",IF(#REF!="",ROUND((#REF!/(#REF!+#REF!))*100,0),ROUND((((#REF!+(#REF!/2))/(SUM(#REF!)))*100),0)))</f>
        <v>#REF!</v>
      </c>
      <c r="AR49" s="152"/>
      <c r="AS49" s="152"/>
      <c r="AT49" s="32"/>
      <c r="AU49" s="32" t="s">
        <v>51</v>
      </c>
      <c r="AV49" s="145"/>
      <c r="AW49" s="145"/>
      <c r="AX49" s="145"/>
      <c r="AY49" s="145"/>
      <c r="AZ49" s="150" t="s">
        <v>53</v>
      </c>
      <c r="BA49" s="150"/>
      <c r="BB49" s="150"/>
      <c r="BC49" s="151" t="e">
        <f>IF(#REF!="","",IF(#REF!="",ROUND((#REF!/(#REF!+#REF!))*100,0),ROUND((((#REF!+(#REF!/2))/(SUM(#REF!)))*100),0)))</f>
        <v>#REF!</v>
      </c>
      <c r="BD49" s="152"/>
      <c r="BE49" s="152"/>
    </row>
    <row r="50" spans="1:59" ht="6" customHeight="1" x14ac:dyDescent="0.2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</row>
    <row r="51" spans="1:59" ht="12" customHeight="1" x14ac:dyDescent="0.2">
      <c r="A51" s="147" t="s">
        <v>109</v>
      </c>
      <c r="B51" s="147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7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</row>
    <row r="52" spans="1:59" ht="13.5" customHeight="1" x14ac:dyDescent="0.2">
      <c r="A52" s="167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  <c r="AO52" s="167"/>
      <c r="AP52" s="167"/>
      <c r="AQ52" s="167"/>
      <c r="AR52" s="167"/>
      <c r="AS52" s="167"/>
      <c r="AT52" s="167"/>
      <c r="AU52" s="167"/>
      <c r="AV52" s="167"/>
      <c r="AW52" s="167"/>
      <c r="AX52" s="167"/>
      <c r="AY52" s="167"/>
      <c r="AZ52" s="167"/>
      <c r="BA52" s="167"/>
      <c r="BB52" s="167"/>
      <c r="BC52" s="167"/>
      <c r="BD52" s="167"/>
      <c r="BE52" s="167"/>
    </row>
    <row r="53" spans="1:59" ht="6" customHeight="1" x14ac:dyDescent="0.2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</row>
    <row r="54" spans="1:59" ht="13.5" customHeight="1" x14ac:dyDescent="0.2">
      <c r="A54" s="147" t="s">
        <v>110</v>
      </c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</row>
    <row r="55" spans="1:59" ht="12.75" customHeight="1" x14ac:dyDescent="0.2">
      <c r="A55" s="160"/>
      <c r="B55" s="161"/>
      <c r="C55" s="161"/>
      <c r="D55" s="161"/>
      <c r="E55" s="161"/>
      <c r="F55" s="161"/>
      <c r="G55" s="161"/>
      <c r="H55" s="161"/>
      <c r="I55" s="161"/>
      <c r="J55" s="21"/>
      <c r="K55" s="36"/>
      <c r="L55" s="36"/>
      <c r="M55" s="37"/>
      <c r="N55" s="37"/>
      <c r="O55" s="37"/>
      <c r="P55" s="37"/>
      <c r="Q55" s="21"/>
      <c r="R55" s="37"/>
      <c r="S55" s="21"/>
      <c r="T55" s="21"/>
      <c r="U55" s="166"/>
      <c r="V55" s="166"/>
      <c r="W55" s="166"/>
      <c r="X55" s="166"/>
      <c r="Y55" s="166"/>
      <c r="Z55" s="166"/>
      <c r="AA55" s="166"/>
      <c r="AB55" s="166"/>
      <c r="AC55" s="166"/>
      <c r="AD55" s="166"/>
      <c r="AE55" s="166"/>
      <c r="AF55" s="166"/>
      <c r="AG55" s="166"/>
      <c r="AH55" s="166"/>
      <c r="AI55" s="153"/>
      <c r="AJ55" s="153"/>
      <c r="AK55" s="153"/>
      <c r="AL55" s="153"/>
      <c r="AM55" s="153"/>
      <c r="AN55" s="153"/>
      <c r="AO55" s="153"/>
      <c r="AP55" s="153"/>
      <c r="AQ55" s="153"/>
      <c r="AR55" s="32" t="s">
        <v>55</v>
      </c>
      <c r="AS55" s="156"/>
      <c r="AT55" s="156"/>
      <c r="AU55" s="156"/>
      <c r="AV55" s="156"/>
      <c r="AW55" s="21"/>
      <c r="AX55" s="38"/>
      <c r="AY55" s="16"/>
      <c r="AZ55" s="16"/>
      <c r="BA55" s="16"/>
      <c r="BB55" s="38"/>
      <c r="BC55" s="21"/>
      <c r="BD55" s="21"/>
      <c r="BE55" s="21"/>
      <c r="BF55" s="8"/>
      <c r="BG55" s="8"/>
    </row>
    <row r="56" spans="1:59" ht="14.25" customHeight="1" x14ac:dyDescent="0.2">
      <c r="A56" s="158"/>
      <c r="B56" s="158"/>
      <c r="C56" s="158"/>
      <c r="D56" s="158"/>
      <c r="E56" s="158"/>
      <c r="F56" s="158"/>
      <c r="G56" s="158"/>
      <c r="H56" s="158"/>
      <c r="I56" s="158"/>
      <c r="J56" s="21"/>
      <c r="K56" s="132"/>
      <c r="L56" s="132"/>
      <c r="M56" s="132"/>
      <c r="N56" s="159"/>
      <c r="O56" s="159"/>
      <c r="P56" s="159"/>
      <c r="Q56" s="159"/>
      <c r="R56" s="37"/>
      <c r="S56" s="21"/>
      <c r="T56" s="21"/>
      <c r="U56" s="166"/>
      <c r="V56" s="166"/>
      <c r="W56" s="166"/>
      <c r="X56" s="166"/>
      <c r="Y56" s="166"/>
      <c r="Z56" s="166"/>
      <c r="AA56" s="166"/>
      <c r="AB56" s="166"/>
      <c r="AC56" s="166"/>
      <c r="AD56" s="166"/>
      <c r="AE56" s="166"/>
      <c r="AF56" s="166"/>
      <c r="AG56" s="166"/>
      <c r="AH56" s="166"/>
      <c r="AI56" s="153"/>
      <c r="AJ56" s="153"/>
      <c r="AK56" s="153"/>
      <c r="AL56" s="153"/>
      <c r="AM56" s="153"/>
      <c r="AN56" s="153"/>
      <c r="AO56" s="153"/>
      <c r="AP56" s="153"/>
      <c r="AQ56" s="153"/>
      <c r="AR56" s="32" t="s">
        <v>49</v>
      </c>
      <c r="AS56" s="156"/>
      <c r="AT56" s="156"/>
      <c r="AU56" s="156"/>
      <c r="AV56" s="156"/>
      <c r="AW56" s="38"/>
      <c r="AX56" s="168" t="s">
        <v>56</v>
      </c>
      <c r="AY56" s="168"/>
      <c r="AZ56" s="154" t="e">
        <f>IF(OR(#REF!="",#REF!="",#REF!=""),"",ROUND(((#REF!-(#REF!/#REF!))/#REF!)*100,0))</f>
        <v>#REF!</v>
      </c>
      <c r="BA56" s="154"/>
      <c r="BB56" s="154"/>
      <c r="BC56" s="154"/>
      <c r="BD56" s="21"/>
      <c r="BE56" s="21"/>
      <c r="BF56" s="8"/>
      <c r="BG56" s="8"/>
    </row>
    <row r="57" spans="1:59" ht="13.5" customHeight="1" x14ac:dyDescent="0.2">
      <c r="A57" s="158"/>
      <c r="B57" s="158"/>
      <c r="C57" s="158"/>
      <c r="D57" s="158"/>
      <c r="E57" s="158"/>
      <c r="F57" s="158"/>
      <c r="G57" s="158"/>
      <c r="H57" s="158"/>
      <c r="I57" s="158"/>
      <c r="J57" s="21"/>
      <c r="K57" s="37"/>
      <c r="L57" s="37"/>
      <c r="M57" s="37"/>
      <c r="N57" s="37"/>
      <c r="O57" s="37"/>
      <c r="P57" s="37"/>
      <c r="Q57" s="37"/>
      <c r="R57" s="37"/>
      <c r="S57" s="21"/>
      <c r="T57" s="21"/>
      <c r="U57" s="166"/>
      <c r="V57" s="166"/>
      <c r="W57" s="166"/>
      <c r="X57" s="166"/>
      <c r="Y57" s="166"/>
      <c r="Z57" s="166"/>
      <c r="AA57" s="166"/>
      <c r="AB57" s="166"/>
      <c r="AC57" s="166"/>
      <c r="AD57" s="166"/>
      <c r="AE57" s="166"/>
      <c r="AF57" s="166"/>
      <c r="AG57" s="166"/>
      <c r="AH57" s="166"/>
      <c r="AI57" s="153"/>
      <c r="AJ57" s="153"/>
      <c r="AK57" s="153"/>
      <c r="AL57" s="153"/>
      <c r="AM57" s="153"/>
      <c r="AN57" s="153"/>
      <c r="AO57" s="153"/>
      <c r="AP57" s="153"/>
      <c r="AQ57" s="153"/>
      <c r="AR57" s="32" t="s">
        <v>66</v>
      </c>
      <c r="AS57" s="156"/>
      <c r="AT57" s="156"/>
      <c r="AU57" s="156"/>
      <c r="AV57" s="156"/>
      <c r="AW57" s="38"/>
      <c r="AX57" s="38"/>
      <c r="AY57" s="16"/>
      <c r="AZ57" s="16"/>
      <c r="BA57" s="16"/>
      <c r="BB57" s="39"/>
      <c r="BC57" s="39"/>
      <c r="BD57" s="21"/>
      <c r="BE57" s="21"/>
      <c r="BF57" s="8"/>
      <c r="BG57" s="8"/>
    </row>
    <row r="58" spans="1:59" ht="12.75" customHeight="1" x14ac:dyDescent="0.2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</row>
    <row r="59" spans="1:59" ht="12" customHeight="1" x14ac:dyDescent="0.2">
      <c r="A59" s="140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0"/>
      <c r="AI59" s="140"/>
      <c r="AJ59" s="140"/>
      <c r="AK59" s="140"/>
      <c r="AL59" s="140"/>
      <c r="AM59" s="140"/>
      <c r="AN59" s="140"/>
      <c r="AO59" s="140"/>
      <c r="AP59" s="140"/>
      <c r="AQ59" s="140"/>
      <c r="AR59" s="140"/>
      <c r="AS59" s="140"/>
      <c r="AT59" s="140"/>
      <c r="AU59" s="140"/>
      <c r="AV59" s="140"/>
      <c r="AW59" s="140"/>
      <c r="AX59" s="140"/>
      <c r="AY59" s="140"/>
      <c r="AZ59" s="140"/>
      <c r="BA59" s="140"/>
      <c r="BB59" s="140"/>
      <c r="BC59" s="140"/>
      <c r="BD59" s="140"/>
      <c r="BE59" s="140"/>
    </row>
    <row r="60" spans="1:59" ht="12" customHeight="1" x14ac:dyDescent="0.2">
      <c r="A60" s="164"/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  <c r="AS60" s="164"/>
      <c r="AT60" s="164"/>
      <c r="AU60" s="164"/>
      <c r="AV60" s="164"/>
      <c r="AW60" s="164"/>
      <c r="AX60" s="164"/>
      <c r="AY60" s="164"/>
      <c r="AZ60" s="164"/>
      <c r="BA60" s="164"/>
      <c r="BB60" s="164"/>
      <c r="BC60" s="164"/>
      <c r="BD60" s="164"/>
      <c r="BE60" s="164"/>
    </row>
    <row r="61" spans="1:59" s="22" customFormat="1" ht="10.5" customHeight="1" x14ac:dyDescent="0.2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41"/>
      <c r="AT61" s="141"/>
      <c r="AU61" s="141"/>
      <c r="AV61" s="141"/>
      <c r="AW61" s="141"/>
      <c r="AX61" s="141"/>
      <c r="AY61" s="141"/>
      <c r="AZ61" s="141"/>
      <c r="BA61" s="142"/>
      <c r="BB61" s="142"/>
      <c r="BC61" s="142"/>
      <c r="BD61" s="142"/>
      <c r="BE61" s="142"/>
    </row>
    <row r="62" spans="1:59" x14ac:dyDescent="0.2">
      <c r="A62" s="140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140"/>
      <c r="AT62" s="140"/>
      <c r="AU62" s="140"/>
      <c r="AV62" s="140"/>
      <c r="AW62" s="140"/>
      <c r="AX62" s="140"/>
      <c r="AY62" s="140"/>
      <c r="AZ62" s="140"/>
      <c r="BA62" s="143"/>
      <c r="BB62" s="143"/>
      <c r="BC62" s="143"/>
      <c r="BD62" s="143"/>
      <c r="BE62" s="143"/>
    </row>
    <row r="63" spans="1:59" s="3" customFormat="1" ht="14.25" customHeight="1" x14ac:dyDescent="0.2">
      <c r="A63" s="32"/>
      <c r="B63" s="32"/>
      <c r="C63" s="32"/>
      <c r="D63" s="32"/>
      <c r="E63" s="32"/>
      <c r="F63" s="32"/>
      <c r="G63" s="32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32"/>
      <c r="V63" s="32"/>
      <c r="W63" s="144"/>
      <c r="X63" s="144"/>
      <c r="Y63" s="144"/>
      <c r="Z63" s="144"/>
      <c r="AA63" s="32"/>
      <c r="AB63" s="32"/>
      <c r="AC63" s="144"/>
      <c r="AD63" s="144"/>
      <c r="AE63" s="144"/>
      <c r="AF63" s="144"/>
      <c r="AG63" s="144"/>
      <c r="AH63" s="144"/>
      <c r="AI63" s="144"/>
      <c r="AJ63" s="144"/>
      <c r="AK63" s="32"/>
      <c r="AL63" s="32"/>
      <c r="AM63" s="144"/>
      <c r="AN63" s="144"/>
      <c r="AO63" s="144"/>
      <c r="AP63" s="144"/>
      <c r="AQ63" s="144"/>
      <c r="AR63" s="144"/>
      <c r="AS63" s="32"/>
      <c r="AT63" s="32"/>
      <c r="AU63" s="32"/>
      <c r="AV63" s="32"/>
      <c r="AW63" s="29"/>
      <c r="AX63" s="29"/>
      <c r="AY63" s="29"/>
      <c r="AZ63" s="29"/>
      <c r="BA63" s="29"/>
      <c r="BB63" s="32"/>
      <c r="BC63" s="32"/>
      <c r="BD63" s="32"/>
      <c r="BE63" s="32"/>
    </row>
    <row r="64" spans="1:59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</row>
    <row r="65" spans="1:57" x14ac:dyDescent="0.2">
      <c r="A65" s="21"/>
      <c r="B65" s="21"/>
      <c r="C65" s="21"/>
      <c r="D65" s="21"/>
      <c r="E65" s="21"/>
      <c r="F65" s="21"/>
      <c r="G65" s="21" t="s">
        <v>122</v>
      </c>
      <c r="H65" s="21"/>
      <c r="I65" s="21"/>
      <c r="J65" s="21"/>
      <c r="K65" s="21"/>
      <c r="L65" s="21"/>
      <c r="M65" s="21"/>
      <c r="N65" s="21"/>
      <c r="O65" s="21"/>
      <c r="P65" s="164" t="e">
        <f>IF(ISBLANK(#REF!),"",#REF!/#REF!*100)</f>
        <v>#REF!</v>
      </c>
      <c r="Q65" s="164"/>
      <c r="R65" s="164"/>
      <c r="S65" s="164"/>
      <c r="T65" s="164"/>
      <c r="U65" s="164"/>
      <c r="V65" s="164"/>
      <c r="W65" s="164"/>
      <c r="X65" s="164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</row>
    <row r="66" spans="1:57" x14ac:dyDescent="0.2">
      <c r="A66" s="21"/>
      <c r="B66" s="21"/>
      <c r="C66" s="21"/>
      <c r="D66" s="21"/>
      <c r="E66" s="21"/>
      <c r="F66" s="21"/>
      <c r="G66" s="21" t="s">
        <v>122</v>
      </c>
      <c r="H66" s="21"/>
      <c r="I66" s="21"/>
      <c r="J66" s="21"/>
      <c r="K66" s="21"/>
      <c r="L66" s="21"/>
      <c r="M66" s="21"/>
      <c r="N66" s="21"/>
      <c r="O66" s="21"/>
      <c r="P66" s="164" t="e">
        <f>IF(ISBLANK(#REF!),"",#REF!/#REF!*100)</f>
        <v>#REF!</v>
      </c>
      <c r="Q66" s="164"/>
      <c r="R66" s="164"/>
      <c r="S66" s="164"/>
      <c r="T66" s="164"/>
      <c r="U66" s="164"/>
      <c r="V66" s="164"/>
      <c r="W66" s="164"/>
      <c r="X66" s="164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</row>
    <row r="67" spans="1:57" x14ac:dyDescent="0.2">
      <c r="A67" s="21"/>
      <c r="B67" s="21"/>
      <c r="C67" s="21"/>
      <c r="D67" s="21"/>
      <c r="E67" s="21"/>
      <c r="F67" s="21"/>
      <c r="G67" s="21" t="s">
        <v>122</v>
      </c>
      <c r="H67" s="21"/>
      <c r="I67" s="21"/>
      <c r="J67" s="21"/>
      <c r="K67" s="21"/>
      <c r="L67" s="21"/>
      <c r="M67" s="21"/>
      <c r="N67" s="21"/>
      <c r="O67" s="21"/>
      <c r="P67" s="164" t="e">
        <f>IF(ISBLANK(#REF!),"",#REF!/#REF!*100)</f>
        <v>#REF!</v>
      </c>
      <c r="Q67" s="164"/>
      <c r="R67" s="164"/>
      <c r="S67" s="164"/>
      <c r="T67" s="164"/>
      <c r="U67" s="164"/>
      <c r="V67" s="164"/>
      <c r="W67" s="164"/>
      <c r="X67" s="164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</row>
    <row r="68" spans="1:57" x14ac:dyDescent="0.2">
      <c r="G68" s="21" t="s">
        <v>122</v>
      </c>
      <c r="P68" s="164" t="e">
        <f>IF(ISBLANK(#REF!),"",#REF!/#REF!*100)</f>
        <v>#REF!</v>
      </c>
      <c r="Q68" s="164"/>
      <c r="R68" s="164"/>
      <c r="S68" s="164"/>
      <c r="T68" s="164"/>
      <c r="U68" s="164"/>
      <c r="V68" s="164"/>
      <c r="W68" s="164"/>
      <c r="X68" s="164"/>
    </row>
  </sheetData>
  <mergeCells count="264">
    <mergeCell ref="P65:X65"/>
    <mergeCell ref="P66:X66"/>
    <mergeCell ref="P67:X67"/>
    <mergeCell ref="P68:X68"/>
    <mergeCell ref="AZ24:BB24"/>
    <mergeCell ref="AP23:AT23"/>
    <mergeCell ref="AZ23:BB23"/>
    <mergeCell ref="AG42:AQ42"/>
    <mergeCell ref="AZ27:BB27"/>
    <mergeCell ref="AZ28:BB28"/>
    <mergeCell ref="AG43:AQ43"/>
    <mergeCell ref="AD42:AF43"/>
    <mergeCell ref="AZ29:BB29"/>
    <mergeCell ref="AM38:AT39"/>
    <mergeCell ref="AU30:AY30"/>
    <mergeCell ref="AD41:BE41"/>
    <mergeCell ref="AK30:AO30"/>
    <mergeCell ref="AF30:AJ30"/>
    <mergeCell ref="AD38:AE39"/>
    <mergeCell ref="AK33:AR33"/>
    <mergeCell ref="AF32:AR32"/>
    <mergeCell ref="L32:AC32"/>
    <mergeCell ref="AA31:AC31"/>
    <mergeCell ref="S30:W30"/>
    <mergeCell ref="AS19:BD19"/>
    <mergeCell ref="AD18:BE18"/>
    <mergeCell ref="AP22:AT22"/>
    <mergeCell ref="AZ22:BB22"/>
    <mergeCell ref="AU22:AY22"/>
    <mergeCell ref="X22:Z22"/>
    <mergeCell ref="AA22:AC22"/>
    <mergeCell ref="V17:AB17"/>
    <mergeCell ref="V18:AB18"/>
    <mergeCell ref="A42:R42"/>
    <mergeCell ref="V19:AB19"/>
    <mergeCell ref="S29:W29"/>
    <mergeCell ref="X29:Z29"/>
    <mergeCell ref="A43:G43"/>
    <mergeCell ref="L43:O44"/>
    <mergeCell ref="P43:T44"/>
    <mergeCell ref="A44:G44"/>
    <mergeCell ref="H43:K43"/>
    <mergeCell ref="AA23:AC23"/>
    <mergeCell ref="X23:Z23"/>
    <mergeCell ref="S24:W24"/>
    <mergeCell ref="AA24:AC24"/>
    <mergeCell ref="S25:W25"/>
    <mergeCell ref="S23:W23"/>
    <mergeCell ref="A36:J37"/>
    <mergeCell ref="A32:K32"/>
    <mergeCell ref="F30:J30"/>
    <mergeCell ref="K29:N29"/>
    <mergeCell ref="F29:J29"/>
    <mergeCell ref="A38:E39"/>
    <mergeCell ref="A31:E31"/>
    <mergeCell ref="S31:W31"/>
    <mergeCell ref="K31:N31"/>
    <mergeCell ref="O31:R31"/>
    <mergeCell ref="I33:P34"/>
    <mergeCell ref="A34:H34"/>
    <mergeCell ref="A35:BE35"/>
    <mergeCell ref="Y36:AC37"/>
    <mergeCell ref="AD36:AR37"/>
    <mergeCell ref="O30:R30"/>
    <mergeCell ref="K30:N30"/>
    <mergeCell ref="A30:E30"/>
    <mergeCell ref="F31:J31"/>
    <mergeCell ref="Q33:Y33"/>
    <mergeCell ref="A33:H33"/>
    <mergeCell ref="Q34:Y34"/>
    <mergeCell ref="K36:X37"/>
    <mergeCell ref="X39:AC39"/>
    <mergeCell ref="AF38:AL39"/>
    <mergeCell ref="AU31:AY31"/>
    <mergeCell ref="AS36:BE37"/>
    <mergeCell ref="AU38:BE39"/>
    <mergeCell ref="AD16:BE16"/>
    <mergeCell ref="V15:AB15"/>
    <mergeCell ref="A15:K15"/>
    <mergeCell ref="L15:P15"/>
    <mergeCell ref="Q15:U15"/>
    <mergeCell ref="F24:J24"/>
    <mergeCell ref="AK27:AO27"/>
    <mergeCell ref="AK26:AO26"/>
    <mergeCell ref="AF25:AJ25"/>
    <mergeCell ref="AK25:AO25"/>
    <mergeCell ref="AF26:AJ26"/>
    <mergeCell ref="A25:E25"/>
    <mergeCell ref="A27:E27"/>
    <mergeCell ref="O25:R25"/>
    <mergeCell ref="A26:E26"/>
    <mergeCell ref="O27:R27"/>
    <mergeCell ref="S26:W26"/>
    <mergeCell ref="AA26:AC26"/>
    <mergeCell ref="K24:N24"/>
    <mergeCell ref="AU15:BD15"/>
    <mergeCell ref="Q16:U16"/>
    <mergeCell ref="V16:AB16"/>
    <mergeCell ref="O28:R28"/>
    <mergeCell ref="K28:N28"/>
    <mergeCell ref="A29:E29"/>
    <mergeCell ref="K27:N27"/>
    <mergeCell ref="F27:J27"/>
    <mergeCell ref="F28:J28"/>
    <mergeCell ref="A28:E28"/>
    <mergeCell ref="S22:W22"/>
    <mergeCell ref="AA27:AC27"/>
    <mergeCell ref="A21:AB21"/>
    <mergeCell ref="K25:N25"/>
    <mergeCell ref="O26:R26"/>
    <mergeCell ref="F25:J25"/>
    <mergeCell ref="X26:Z26"/>
    <mergeCell ref="X24:Z24"/>
    <mergeCell ref="X25:Z25"/>
    <mergeCell ref="AF24:AJ24"/>
    <mergeCell ref="A24:E24"/>
    <mergeCell ref="AS17:BD17"/>
    <mergeCell ref="AD17:AR17"/>
    <mergeCell ref="AD19:AR19"/>
    <mergeCell ref="A13:AB13"/>
    <mergeCell ref="Q18:U18"/>
    <mergeCell ref="L17:P17"/>
    <mergeCell ref="Q17:U17"/>
    <mergeCell ref="A19:K19"/>
    <mergeCell ref="A18:K18"/>
    <mergeCell ref="A17:K17"/>
    <mergeCell ref="L18:P18"/>
    <mergeCell ref="L19:P19"/>
    <mergeCell ref="Q19:U19"/>
    <mergeCell ref="L14:AB14"/>
    <mergeCell ref="A16:K16"/>
    <mergeCell ref="L16:P16"/>
    <mergeCell ref="O24:R24"/>
    <mergeCell ref="AK24:AO24"/>
    <mergeCell ref="F26:J26"/>
    <mergeCell ref="K26:N26"/>
    <mergeCell ref="A22:E22"/>
    <mergeCell ref="AK22:AO22"/>
    <mergeCell ref="K22:R22"/>
    <mergeCell ref="K23:N23"/>
    <mergeCell ref="AK23:AO23"/>
    <mergeCell ref="AF23:AJ23"/>
    <mergeCell ref="AF22:AJ22"/>
    <mergeCell ref="A23:E23"/>
    <mergeCell ref="F23:J23"/>
    <mergeCell ref="F22:J22"/>
    <mergeCell ref="O23:R23"/>
    <mergeCell ref="W63:Z63"/>
    <mergeCell ref="V62:Z62"/>
    <mergeCell ref="G38:W38"/>
    <mergeCell ref="X38:AC38"/>
    <mergeCell ref="A60:BE60"/>
    <mergeCell ref="A58:AA58"/>
    <mergeCell ref="AS56:AV56"/>
    <mergeCell ref="AB58:BE58"/>
    <mergeCell ref="AC63:AJ63"/>
    <mergeCell ref="H63:T63"/>
    <mergeCell ref="A61:N61"/>
    <mergeCell ref="A62:N62"/>
    <mergeCell ref="V61:Z61"/>
    <mergeCell ref="A41:AB41"/>
    <mergeCell ref="AM63:AR63"/>
    <mergeCell ref="AA61:AN61"/>
    <mergeCell ref="AO61:AU61"/>
    <mergeCell ref="AN47:AS47"/>
    <mergeCell ref="AN48:AP48"/>
    <mergeCell ref="U55:AH57"/>
    <mergeCell ref="A52:BE52"/>
    <mergeCell ref="AX56:AY56"/>
    <mergeCell ref="AS57:AV57"/>
    <mergeCell ref="AS55:AV55"/>
    <mergeCell ref="A51:BE51"/>
    <mergeCell ref="AQ49:AS49"/>
    <mergeCell ref="AI55:AQ57"/>
    <mergeCell ref="AZ56:BC56"/>
    <mergeCell ref="AZ49:BB49"/>
    <mergeCell ref="A54:BE54"/>
    <mergeCell ref="A47:Z49"/>
    <mergeCell ref="AJ47:AM47"/>
    <mergeCell ref="AJ48:AM48"/>
    <mergeCell ref="AJ49:AM49"/>
    <mergeCell ref="BC48:BE48"/>
    <mergeCell ref="AV48:AY48"/>
    <mergeCell ref="AZ47:BE47"/>
    <mergeCell ref="BC49:BE49"/>
    <mergeCell ref="AV49:AY49"/>
    <mergeCell ref="AN49:AP49"/>
    <mergeCell ref="A57:I57"/>
    <mergeCell ref="N56:Q56"/>
    <mergeCell ref="K56:M56"/>
    <mergeCell ref="A55:I55"/>
    <mergeCell ref="A56:I56"/>
    <mergeCell ref="AZ26:BB26"/>
    <mergeCell ref="AP26:AT26"/>
    <mergeCell ref="BC23:BE23"/>
    <mergeCell ref="AO62:AU62"/>
    <mergeCell ref="AV61:AZ61"/>
    <mergeCell ref="A59:BE59"/>
    <mergeCell ref="BA61:BE61"/>
    <mergeCell ref="AA62:AN62"/>
    <mergeCell ref="O62:U62"/>
    <mergeCell ref="O61:U61"/>
    <mergeCell ref="AV62:AZ62"/>
    <mergeCell ref="BA62:BE62"/>
    <mergeCell ref="AW44:AY44"/>
    <mergeCell ref="AV47:AY47"/>
    <mergeCell ref="AA47:AH49"/>
    <mergeCell ref="AD44:AF44"/>
    <mergeCell ref="AG44:AK44"/>
    <mergeCell ref="A46:BE46"/>
    <mergeCell ref="AQ48:AS48"/>
    <mergeCell ref="AZ44:BD44"/>
    <mergeCell ref="H44:K44"/>
    <mergeCell ref="AZ48:BB48"/>
    <mergeCell ref="AM44:AP44"/>
    <mergeCell ref="AQ44:AU44"/>
    <mergeCell ref="BC28:BE28"/>
    <mergeCell ref="AU29:AY29"/>
    <mergeCell ref="AU27:AY27"/>
    <mergeCell ref="AK34:AR34"/>
    <mergeCell ref="AF31:AO31"/>
    <mergeCell ref="Z33:AJ34"/>
    <mergeCell ref="AS33:BE34"/>
    <mergeCell ref="AS32:BE32"/>
    <mergeCell ref="AA28:AC28"/>
    <mergeCell ref="AF29:AJ29"/>
    <mergeCell ref="AD22:AE32"/>
    <mergeCell ref="AA25:AC25"/>
    <mergeCell ref="AF28:AJ28"/>
    <mergeCell ref="AF27:AJ27"/>
    <mergeCell ref="X31:Z31"/>
    <mergeCell ref="AP30:AT30"/>
    <mergeCell ref="BC30:BE30"/>
    <mergeCell ref="AZ30:BB30"/>
    <mergeCell ref="AZ31:BE31"/>
    <mergeCell ref="AP31:AT31"/>
    <mergeCell ref="X30:Z30"/>
    <mergeCell ref="AA30:AC30"/>
    <mergeCell ref="BC26:BE26"/>
    <mergeCell ref="BC24:BE24"/>
    <mergeCell ref="AP29:AT29"/>
    <mergeCell ref="AK29:AO29"/>
    <mergeCell ref="AA29:AC29"/>
    <mergeCell ref="AU23:AY23"/>
    <mergeCell ref="AU24:AY24"/>
    <mergeCell ref="AP24:AT24"/>
    <mergeCell ref="O29:R29"/>
    <mergeCell ref="AY21:BE21"/>
    <mergeCell ref="AP25:AT25"/>
    <mergeCell ref="BC22:BE22"/>
    <mergeCell ref="AP27:AT27"/>
    <mergeCell ref="AZ25:BB25"/>
    <mergeCell ref="BC25:BE25"/>
    <mergeCell ref="AU25:AY25"/>
    <mergeCell ref="AU26:AY26"/>
    <mergeCell ref="BC27:BE27"/>
    <mergeCell ref="AK28:AO28"/>
    <mergeCell ref="S27:W27"/>
    <mergeCell ref="S28:W28"/>
    <mergeCell ref="X27:Z27"/>
    <mergeCell ref="X28:Z28"/>
    <mergeCell ref="BC29:BE29"/>
    <mergeCell ref="AP28:AT28"/>
    <mergeCell ref="AU28:AY28"/>
  </mergeCells>
  <phoneticPr fontId="5" type="noConversion"/>
  <conditionalFormatting sqref="AS19:BD19 AS36:BE37">
    <cfRule type="cellIs" dxfId="10" priority="1" stopIfTrue="1" operator="equal">
      <formula>0</formula>
    </cfRule>
  </conditionalFormatting>
  <conditionalFormatting sqref="Y36:AC37">
    <cfRule type="cellIs" dxfId="9" priority="2" stopIfTrue="1" operator="equal">
      <formula>100</formula>
    </cfRule>
  </conditionalFormatting>
  <conditionalFormatting sqref="AS15:AT15">
    <cfRule type="cellIs" dxfId="8" priority="3" stopIfTrue="1" operator="equal">
      <formula>1</formula>
    </cfRule>
  </conditionalFormatting>
  <pageMargins left="0.25" right="0.25" top="0.25" bottom="0.45" header="0.25" footer="0.2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autoPageBreaks="0" fitToPage="1"/>
  </sheetPr>
  <dimension ref="A1:IV58"/>
  <sheetViews>
    <sheetView showGridLines="0" tabSelected="1" zoomScaleNormal="100" workbookViewId="0">
      <selection activeCell="BN22" sqref="BN22"/>
    </sheetView>
  </sheetViews>
  <sheetFormatPr defaultColWidth="9" defaultRowHeight="14.25" x14ac:dyDescent="0.2"/>
  <cols>
    <col min="1" max="1" width="0.5" style="68" customWidth="1"/>
    <col min="2" max="10" width="1.625" style="68" customWidth="1"/>
    <col min="11" max="11" width="2.125" style="68" customWidth="1"/>
    <col min="12" max="65" width="1.625" style="68" customWidth="1"/>
    <col min="66" max="66" width="9" style="68"/>
    <col min="67" max="67" width="1.875" style="68" hidden="1" customWidth="1"/>
    <col min="68" max="68" width="0" style="68" hidden="1" customWidth="1"/>
    <col min="69" max="16384" width="9" style="68"/>
  </cols>
  <sheetData>
    <row r="1" spans="2:66" ht="4.1500000000000004" customHeight="1" x14ac:dyDescent="0.2"/>
    <row r="2" spans="2:66" ht="18" x14ac:dyDescent="0.25"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9" t="s">
        <v>0</v>
      </c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399"/>
      <c r="AD2" s="399"/>
      <c r="AE2" s="399"/>
      <c r="AF2" s="399"/>
      <c r="AG2" s="399"/>
      <c r="AH2" s="399"/>
      <c r="AI2" s="399"/>
      <c r="AJ2" s="399"/>
      <c r="AK2" s="399"/>
      <c r="AL2" s="399"/>
      <c r="AM2" s="399"/>
      <c r="AN2" s="399"/>
      <c r="AO2" s="399"/>
      <c r="AP2" s="399"/>
      <c r="AQ2" s="399"/>
      <c r="AR2" s="399"/>
      <c r="AS2" s="399"/>
      <c r="AT2" s="399"/>
      <c r="AU2" s="399"/>
      <c r="AV2" s="399"/>
      <c r="AW2" s="395" t="s">
        <v>136</v>
      </c>
      <c r="AX2" s="396"/>
      <c r="AY2" s="396"/>
      <c r="AZ2" s="396"/>
      <c r="BA2" s="396"/>
      <c r="BB2" s="396"/>
      <c r="BC2" s="396"/>
      <c r="BD2" s="396"/>
      <c r="BE2" s="396"/>
      <c r="BF2" s="396"/>
    </row>
    <row r="3" spans="2:66" x14ac:dyDescent="0.2"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400" t="s">
        <v>1</v>
      </c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0"/>
      <c r="AI3" s="400"/>
      <c r="AJ3" s="400"/>
      <c r="AK3" s="400"/>
      <c r="AL3" s="400"/>
      <c r="AM3" s="400"/>
      <c r="AN3" s="400"/>
      <c r="AO3" s="400"/>
      <c r="AP3" s="400"/>
      <c r="AQ3" s="400"/>
      <c r="AR3" s="400"/>
      <c r="AS3" s="400"/>
      <c r="AT3" s="400"/>
      <c r="AU3" s="400"/>
      <c r="AV3" s="400"/>
      <c r="AW3" s="396"/>
      <c r="AX3" s="396"/>
      <c r="AY3" s="396"/>
      <c r="AZ3" s="396"/>
      <c r="BA3" s="396"/>
      <c r="BB3" s="396"/>
      <c r="BC3" s="396"/>
      <c r="BD3" s="396"/>
      <c r="BE3" s="396"/>
      <c r="BF3" s="396"/>
    </row>
    <row r="4" spans="2:66" ht="7.5" customHeight="1" x14ac:dyDescent="0.2"/>
    <row r="5" spans="2:66" s="69" customFormat="1" ht="12" x14ac:dyDescent="0.2">
      <c r="D5" s="401" t="s">
        <v>2</v>
      </c>
      <c r="E5" s="401"/>
      <c r="F5" s="401"/>
      <c r="G5" s="401"/>
      <c r="L5" s="401" t="s">
        <v>3</v>
      </c>
      <c r="M5" s="401"/>
      <c r="N5" s="401"/>
      <c r="O5" s="401"/>
      <c r="P5" s="401"/>
      <c r="Q5" s="401"/>
      <c r="R5" s="401"/>
      <c r="W5" s="401" t="s">
        <v>4</v>
      </c>
      <c r="X5" s="401"/>
      <c r="Y5" s="401"/>
      <c r="Z5" s="401"/>
      <c r="AA5" s="401"/>
      <c r="AB5" s="401"/>
      <c r="AC5" s="401"/>
      <c r="AD5" s="401"/>
    </row>
    <row r="6" spans="2:66" ht="5.25" customHeight="1" thickBot="1" x14ac:dyDescent="0.25"/>
    <row r="7" spans="2:66" s="4" customFormat="1" ht="10.5" customHeight="1" x14ac:dyDescent="0.2">
      <c r="B7" s="249" t="s">
        <v>5</v>
      </c>
      <c r="C7" s="250"/>
      <c r="D7" s="250"/>
      <c r="E7" s="250"/>
      <c r="F7" s="251"/>
      <c r="G7" s="253" t="s">
        <v>6</v>
      </c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1"/>
      <c r="V7" s="253" t="s">
        <v>7</v>
      </c>
      <c r="W7" s="250"/>
      <c r="X7" s="250"/>
      <c r="Y7" s="250"/>
      <c r="Z7" s="250"/>
      <c r="AA7" s="250"/>
      <c r="AB7" s="250"/>
      <c r="AC7" s="250"/>
      <c r="AD7" s="250"/>
      <c r="AE7" s="253" t="s">
        <v>8</v>
      </c>
      <c r="AF7" s="250"/>
      <c r="AG7" s="250"/>
      <c r="AH7" s="250"/>
      <c r="AI7" s="250"/>
      <c r="AJ7" s="250"/>
      <c r="AK7" s="250"/>
      <c r="AL7" s="250"/>
      <c r="AM7" s="250"/>
      <c r="AN7" s="250"/>
      <c r="AO7" s="250"/>
      <c r="AP7" s="250"/>
      <c r="AQ7" s="250"/>
      <c r="AR7" s="250"/>
      <c r="AS7" s="250"/>
      <c r="AT7" s="250"/>
      <c r="AU7" s="250"/>
      <c r="AV7" s="250"/>
      <c r="AW7" s="250"/>
      <c r="AX7" s="250"/>
      <c r="AY7" s="250"/>
      <c r="AZ7" s="250"/>
      <c r="BA7" s="250"/>
      <c r="BB7" s="250"/>
      <c r="BC7" s="250"/>
      <c r="BD7" s="250"/>
      <c r="BE7" s="250"/>
      <c r="BF7" s="346"/>
    </row>
    <row r="8" spans="2:66" s="5" customFormat="1" ht="15" customHeight="1" x14ac:dyDescent="0.2">
      <c r="B8" s="266"/>
      <c r="C8" s="267"/>
      <c r="D8" s="267"/>
      <c r="E8" s="267"/>
      <c r="F8" s="268"/>
      <c r="G8" s="269"/>
      <c r="H8" s="270"/>
      <c r="I8" s="27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69"/>
      <c r="W8" s="270"/>
      <c r="X8" s="270"/>
      <c r="Y8" s="270"/>
      <c r="Z8" s="270"/>
      <c r="AA8" s="270"/>
      <c r="AB8" s="270"/>
      <c r="AC8" s="270"/>
      <c r="AD8" s="270"/>
      <c r="AE8" s="269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1"/>
      <c r="BL8" s="425" t="s">
        <v>129</v>
      </c>
      <c r="BM8" s="425"/>
      <c r="BN8" s="425"/>
    </row>
    <row r="9" spans="2:66" s="4" customFormat="1" ht="10.5" customHeight="1" x14ac:dyDescent="0.2">
      <c r="B9" s="275" t="s">
        <v>9</v>
      </c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2" t="s">
        <v>12</v>
      </c>
      <c r="AB9" s="273"/>
      <c r="AC9" s="273"/>
      <c r="AD9" s="273"/>
      <c r="AE9" s="273"/>
      <c r="AF9" s="273"/>
      <c r="AG9" s="273"/>
      <c r="AH9" s="273"/>
      <c r="AI9" s="444"/>
      <c r="AJ9" s="272" t="s">
        <v>13</v>
      </c>
      <c r="AK9" s="273"/>
      <c r="AL9" s="273"/>
      <c r="AM9" s="273"/>
      <c r="AN9" s="273"/>
      <c r="AO9" s="273"/>
      <c r="AP9" s="273"/>
      <c r="AQ9" s="272" t="s">
        <v>10</v>
      </c>
      <c r="AR9" s="273"/>
      <c r="AS9" s="273"/>
      <c r="AT9" s="273"/>
      <c r="AU9" s="273"/>
      <c r="AV9" s="273"/>
      <c r="AW9" s="273"/>
      <c r="AX9" s="273"/>
      <c r="AY9" s="272" t="s">
        <v>11</v>
      </c>
      <c r="AZ9" s="273"/>
      <c r="BA9" s="273"/>
      <c r="BB9" s="273"/>
      <c r="BC9" s="273"/>
      <c r="BD9" s="273"/>
      <c r="BE9" s="273"/>
      <c r="BF9" s="274"/>
      <c r="BL9" s="67"/>
      <c r="BM9" s="67"/>
      <c r="BN9" s="67"/>
    </row>
    <row r="10" spans="2:66" s="5" customFormat="1" ht="15" customHeight="1" thickBot="1" x14ac:dyDescent="0.25">
      <c r="B10" s="258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436"/>
      <c r="AB10" s="437"/>
      <c r="AC10" s="437"/>
      <c r="AD10" s="437"/>
      <c r="AE10" s="437"/>
      <c r="AF10" s="437"/>
      <c r="AG10" s="437"/>
      <c r="AH10" s="437"/>
      <c r="AI10" s="437"/>
      <c r="AJ10" s="438"/>
      <c r="AK10" s="439"/>
      <c r="AL10" s="439"/>
      <c r="AM10" s="439"/>
      <c r="AN10" s="439"/>
      <c r="AO10" s="439"/>
      <c r="AP10" s="439"/>
      <c r="AQ10" s="260"/>
      <c r="AR10" s="261"/>
      <c r="AS10" s="261"/>
      <c r="AT10" s="261"/>
      <c r="AU10" s="261"/>
      <c r="AV10" s="261"/>
      <c r="AW10" s="261"/>
      <c r="AX10" s="261"/>
      <c r="AY10" s="260"/>
      <c r="AZ10" s="261"/>
      <c r="BA10" s="261"/>
      <c r="BB10" s="261"/>
      <c r="BC10" s="261"/>
      <c r="BD10" s="261"/>
      <c r="BE10" s="261"/>
      <c r="BF10" s="262"/>
      <c r="BL10" s="426" t="s">
        <v>130</v>
      </c>
      <c r="BM10" s="427"/>
      <c r="BN10" s="428"/>
    </row>
    <row r="11" spans="2:66" s="5" customFormat="1" ht="14.25" customHeight="1" x14ac:dyDescent="0.2">
      <c r="B11" s="410" t="s">
        <v>121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  <c r="P11" s="264"/>
      <c r="Q11" s="264" t="s">
        <v>76</v>
      </c>
      <c r="R11" s="264"/>
      <c r="S11" s="264"/>
      <c r="T11" s="264"/>
      <c r="U11" s="264"/>
      <c r="V11" s="264"/>
      <c r="W11" s="264"/>
      <c r="X11" s="264"/>
      <c r="Y11" s="264"/>
      <c r="Z11" s="264"/>
      <c r="AA11" s="264" t="s">
        <v>15</v>
      </c>
      <c r="AB11" s="264"/>
      <c r="AC11" s="264"/>
      <c r="AD11" s="264"/>
      <c r="AE11" s="264"/>
      <c r="AF11" s="264"/>
      <c r="AG11" s="264"/>
      <c r="AH11" s="264"/>
      <c r="AI11" s="265"/>
      <c r="AJ11" s="54"/>
      <c r="AK11" s="54"/>
      <c r="AL11" s="54"/>
      <c r="AM11" s="54"/>
      <c r="AN11" s="54"/>
      <c r="AO11" s="54"/>
      <c r="AP11" s="54"/>
      <c r="AQ11" s="445" t="s">
        <v>14</v>
      </c>
      <c r="AR11" s="445"/>
      <c r="AS11" s="445"/>
      <c r="AT11" s="445"/>
      <c r="AU11" s="445"/>
      <c r="AV11" s="445"/>
      <c r="AW11" s="445"/>
      <c r="AX11" s="445"/>
      <c r="AY11" s="441"/>
      <c r="AZ11" s="442"/>
      <c r="BA11" s="442"/>
      <c r="BB11" s="442"/>
      <c r="BC11" s="442"/>
      <c r="BD11" s="442"/>
      <c r="BE11" s="442"/>
      <c r="BF11" s="442"/>
      <c r="BL11" s="429"/>
      <c r="BM11" s="430"/>
      <c r="BN11" s="431"/>
    </row>
    <row r="12" spans="2:66" s="5" customFormat="1" ht="15" customHeight="1" thickBot="1" x14ac:dyDescent="0.25">
      <c r="B12" s="411"/>
      <c r="C12" s="412"/>
      <c r="D12" s="412"/>
      <c r="E12" s="412"/>
      <c r="F12" s="412"/>
      <c r="G12" s="412"/>
      <c r="H12" s="412"/>
      <c r="I12" s="412"/>
      <c r="J12" s="412"/>
      <c r="K12" s="412"/>
      <c r="L12" s="412"/>
      <c r="M12" s="412"/>
      <c r="N12" s="412"/>
      <c r="O12" s="412"/>
      <c r="P12" s="412"/>
      <c r="Q12" s="417"/>
      <c r="R12" s="412"/>
      <c r="S12" s="412"/>
      <c r="T12" s="412"/>
      <c r="U12" s="412"/>
      <c r="V12" s="412"/>
      <c r="W12" s="412"/>
      <c r="X12" s="412"/>
      <c r="Y12" s="412"/>
      <c r="Z12" s="412"/>
      <c r="AA12" s="417"/>
      <c r="AB12" s="412"/>
      <c r="AC12" s="412"/>
      <c r="AD12" s="412"/>
      <c r="AE12" s="412"/>
      <c r="AF12" s="412"/>
      <c r="AG12" s="412"/>
      <c r="AH12" s="412"/>
      <c r="AI12" s="418"/>
      <c r="AJ12" s="36"/>
      <c r="AK12" s="36"/>
      <c r="AL12" s="36"/>
      <c r="AM12" s="36"/>
      <c r="AN12" s="36"/>
      <c r="AO12" s="36"/>
      <c r="AP12" s="36"/>
      <c r="AQ12" s="446"/>
      <c r="AR12" s="446"/>
      <c r="AS12" s="446"/>
      <c r="AT12" s="446"/>
      <c r="AU12" s="446"/>
      <c r="AV12" s="446"/>
      <c r="AW12" s="446"/>
      <c r="AX12" s="446"/>
      <c r="AY12" s="443"/>
      <c r="AZ12" s="443"/>
      <c r="BA12" s="443"/>
      <c r="BB12" s="443"/>
      <c r="BC12" s="443"/>
      <c r="BD12" s="443"/>
      <c r="BE12" s="443"/>
      <c r="BF12" s="443"/>
      <c r="BL12" s="55"/>
      <c r="BM12" s="55"/>
      <c r="BN12" s="55"/>
    </row>
    <row r="13" spans="2:66" ht="7.5" customHeight="1" x14ac:dyDescent="0.2">
      <c r="BL13" s="56"/>
      <c r="BM13" s="57"/>
      <c r="BN13" s="58"/>
    </row>
    <row r="14" spans="2:66" s="70" customFormat="1" ht="12.75" customHeight="1" thickBot="1" x14ac:dyDescent="0.25">
      <c r="B14" s="420" t="s">
        <v>89</v>
      </c>
      <c r="C14" s="420"/>
      <c r="D14" s="420"/>
      <c r="E14" s="420"/>
      <c r="F14" s="420"/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BL14" s="59"/>
      <c r="BM14" s="9"/>
      <c r="BN14" s="60"/>
    </row>
    <row r="15" spans="2:66" s="71" customFormat="1" ht="12" customHeight="1" x14ac:dyDescent="0.2">
      <c r="B15" s="421" t="s">
        <v>25</v>
      </c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3"/>
      <c r="AE15" s="15" t="s">
        <v>113</v>
      </c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L15" s="62"/>
      <c r="BM15" s="63"/>
      <c r="BN15" s="64"/>
    </row>
    <row r="16" spans="2:66" s="71" customFormat="1" ht="15" customHeight="1" thickBot="1" x14ac:dyDescent="0.25">
      <c r="B16" s="215" t="s">
        <v>21</v>
      </c>
      <c r="C16" s="216"/>
      <c r="D16" s="216"/>
      <c r="E16" s="216"/>
      <c r="F16" s="216"/>
      <c r="G16" s="216"/>
      <c r="H16" s="216"/>
      <c r="I16" s="216"/>
      <c r="J16" s="216"/>
      <c r="K16" s="216"/>
      <c r="L16" s="413"/>
      <c r="M16" s="414" t="s">
        <v>94</v>
      </c>
      <c r="N16" s="415"/>
      <c r="O16" s="415"/>
      <c r="P16" s="415"/>
      <c r="Q16" s="419"/>
      <c r="R16" s="414" t="s">
        <v>24</v>
      </c>
      <c r="S16" s="415"/>
      <c r="T16" s="415"/>
      <c r="U16" s="415"/>
      <c r="V16" s="419"/>
      <c r="W16" s="414" t="s">
        <v>23</v>
      </c>
      <c r="X16" s="415"/>
      <c r="Y16" s="415"/>
      <c r="Z16" s="415"/>
      <c r="AA16" s="415"/>
      <c r="AB16" s="415"/>
      <c r="AC16" s="416"/>
      <c r="AE16" s="15"/>
      <c r="AF16" s="15"/>
      <c r="AG16" s="15" t="s">
        <v>114</v>
      </c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52"/>
      <c r="AU16" s="52"/>
      <c r="AV16" s="440"/>
      <c r="AW16" s="440"/>
      <c r="AX16" s="440"/>
      <c r="AY16" s="440"/>
      <c r="AZ16" s="440"/>
      <c r="BA16" s="440"/>
      <c r="BB16" s="440"/>
      <c r="BC16" s="440"/>
      <c r="BD16" s="440"/>
      <c r="BE16" s="440"/>
      <c r="BF16" s="53"/>
      <c r="BL16" s="61"/>
      <c r="BM16" s="61"/>
      <c r="BN16" s="33"/>
    </row>
    <row r="17" spans="2:83" s="71" customFormat="1" ht="15" customHeight="1" x14ac:dyDescent="0.2">
      <c r="B17" s="215" t="s">
        <v>58</v>
      </c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7"/>
      <c r="N17" s="218"/>
      <c r="O17" s="218"/>
      <c r="P17" s="218"/>
      <c r="Q17" s="218"/>
      <c r="R17" s="217"/>
      <c r="S17" s="218"/>
      <c r="T17" s="218"/>
      <c r="U17" s="218"/>
      <c r="V17" s="218"/>
      <c r="W17" s="217"/>
      <c r="X17" s="218"/>
      <c r="Y17" s="218"/>
      <c r="Z17" s="218"/>
      <c r="AA17" s="218"/>
      <c r="AB17" s="218"/>
      <c r="AC17" s="263"/>
      <c r="AE17" s="433" t="s">
        <v>90</v>
      </c>
      <c r="AF17" s="434"/>
      <c r="AG17" s="434"/>
      <c r="AH17" s="434"/>
      <c r="AI17" s="434"/>
      <c r="AJ17" s="434"/>
      <c r="AK17" s="434"/>
      <c r="AL17" s="434"/>
      <c r="AM17" s="434"/>
      <c r="AN17" s="434"/>
      <c r="AO17" s="434"/>
      <c r="AP17" s="434"/>
      <c r="AQ17" s="434"/>
      <c r="AR17" s="434"/>
      <c r="AS17" s="434"/>
      <c r="AT17" s="434"/>
      <c r="AU17" s="434"/>
      <c r="AV17" s="434"/>
      <c r="AW17" s="434"/>
      <c r="AX17" s="434"/>
      <c r="AY17" s="434"/>
      <c r="AZ17" s="434"/>
      <c r="BA17" s="434"/>
      <c r="BB17" s="434"/>
      <c r="BC17" s="434"/>
      <c r="BD17" s="434"/>
      <c r="BE17" s="434"/>
      <c r="BF17" s="435"/>
    </row>
    <row r="18" spans="2:83" s="71" customFormat="1" ht="15" customHeight="1" x14ac:dyDescent="0.2">
      <c r="B18" s="215" t="s">
        <v>111</v>
      </c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7"/>
      <c r="N18" s="218"/>
      <c r="O18" s="218"/>
      <c r="P18" s="218"/>
      <c r="Q18" s="218"/>
      <c r="R18" s="217"/>
      <c r="S18" s="218"/>
      <c r="T18" s="218"/>
      <c r="U18" s="218"/>
      <c r="V18" s="218"/>
      <c r="W18" s="217"/>
      <c r="X18" s="218"/>
      <c r="Y18" s="218"/>
      <c r="Z18" s="218"/>
      <c r="AA18" s="218"/>
      <c r="AB18" s="218"/>
      <c r="AC18" s="263"/>
      <c r="AE18" s="432" t="s">
        <v>61</v>
      </c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409"/>
      <c r="AU18" s="409"/>
      <c r="AV18" s="409"/>
      <c r="AW18" s="409"/>
      <c r="AX18" s="409"/>
      <c r="AY18" s="409"/>
      <c r="AZ18" s="409"/>
      <c r="BA18" s="409"/>
      <c r="BB18" s="409"/>
      <c r="BC18" s="409"/>
      <c r="BD18" s="409"/>
      <c r="BE18" s="409"/>
      <c r="BF18" s="72"/>
    </row>
    <row r="19" spans="2:83" s="71" customFormat="1" ht="15" customHeight="1" x14ac:dyDescent="0.2">
      <c r="B19" s="215" t="s">
        <v>59</v>
      </c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24" t="str">
        <f>IF(OR(M17="",M18=""),"",M17-M18)</f>
        <v/>
      </c>
      <c r="N19" s="225"/>
      <c r="O19" s="225"/>
      <c r="P19" s="225"/>
      <c r="Q19" s="226"/>
      <c r="R19" s="224" t="str">
        <f>IF(OR(R17="",R18=""),"",R17-R18)</f>
        <v/>
      </c>
      <c r="S19" s="225"/>
      <c r="T19" s="225"/>
      <c r="U19" s="225"/>
      <c r="V19" s="226"/>
      <c r="W19" s="224" t="str">
        <f>IF(OR(W17="",W18=""),"",W17-W18)</f>
        <v/>
      </c>
      <c r="X19" s="225"/>
      <c r="Y19" s="225"/>
      <c r="Z19" s="225"/>
      <c r="AA19" s="225"/>
      <c r="AB19" s="225"/>
      <c r="AC19" s="277"/>
      <c r="AE19" s="406"/>
      <c r="AF19" s="407"/>
      <c r="AG19" s="407"/>
      <c r="AH19" s="407"/>
      <c r="AI19" s="407"/>
      <c r="AJ19" s="407"/>
      <c r="AK19" s="407"/>
      <c r="AL19" s="407"/>
      <c r="AM19" s="407"/>
      <c r="AN19" s="407"/>
      <c r="AO19" s="407"/>
      <c r="AP19" s="407"/>
      <c r="AQ19" s="407"/>
      <c r="AR19" s="407"/>
      <c r="AS19" s="407"/>
      <c r="AT19" s="407"/>
      <c r="AU19" s="407"/>
      <c r="AV19" s="407"/>
      <c r="AW19" s="407"/>
      <c r="AX19" s="407"/>
      <c r="AY19" s="407"/>
      <c r="AZ19" s="407"/>
      <c r="BA19" s="407"/>
      <c r="BB19" s="407"/>
      <c r="BC19" s="407"/>
      <c r="BD19" s="407"/>
      <c r="BE19" s="407"/>
      <c r="BF19" s="408"/>
    </row>
    <row r="20" spans="2:83" s="71" customFormat="1" ht="15" customHeight="1" thickBot="1" x14ac:dyDescent="0.25">
      <c r="B20" s="219" t="s">
        <v>22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1" t="str">
        <f>IF(M19="","",(M19/M18)*100)</f>
        <v/>
      </c>
      <c r="N20" s="222"/>
      <c r="O20" s="222"/>
      <c r="P20" s="222"/>
      <c r="Q20" s="223"/>
      <c r="R20" s="221" t="str">
        <f>IF(R19="","",(R19/R18)*100)</f>
        <v/>
      </c>
      <c r="S20" s="222"/>
      <c r="T20" s="222"/>
      <c r="U20" s="222"/>
      <c r="V20" s="223"/>
      <c r="W20" s="221" t="str">
        <f>IF(W19="","",(W19/W18)*100)</f>
        <v/>
      </c>
      <c r="X20" s="222"/>
      <c r="Y20" s="222"/>
      <c r="Z20" s="222"/>
      <c r="AA20" s="222"/>
      <c r="AB20" s="222"/>
      <c r="AC20" s="424"/>
      <c r="AE20" s="404" t="s">
        <v>101</v>
      </c>
      <c r="AF20" s="405"/>
      <c r="AG20" s="405"/>
      <c r="AH20" s="405"/>
      <c r="AI20" s="405"/>
      <c r="AJ20" s="405"/>
      <c r="AK20" s="405"/>
      <c r="AL20" s="405"/>
      <c r="AM20" s="405"/>
      <c r="AN20" s="405"/>
      <c r="AO20" s="405"/>
      <c r="AP20" s="405"/>
      <c r="AQ20" s="405"/>
      <c r="AR20" s="405"/>
      <c r="AS20" s="405"/>
      <c r="AT20" s="448" t="str">
        <f>IF(AND(AV16&lt;&gt;0,AT18&lt;&gt;0),AV16-AT18,"")</f>
        <v/>
      </c>
      <c r="AU20" s="448"/>
      <c r="AV20" s="448"/>
      <c r="AW20" s="448"/>
      <c r="AX20" s="448"/>
      <c r="AY20" s="448"/>
      <c r="AZ20" s="448"/>
      <c r="BA20" s="448"/>
      <c r="BB20" s="448"/>
      <c r="BC20" s="448"/>
      <c r="BD20" s="448"/>
      <c r="BE20" s="448"/>
      <c r="BF20" s="73"/>
    </row>
    <row r="21" spans="2:83" ht="7.5" customHeight="1" x14ac:dyDescent="0.2"/>
    <row r="22" spans="2:83" s="70" customFormat="1" ht="12.75" customHeight="1" thickBot="1" x14ac:dyDescent="0.25">
      <c r="B22" s="74" t="s">
        <v>91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E22" s="65"/>
      <c r="AF22" s="1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51"/>
      <c r="AY22" s="447"/>
      <c r="AZ22" s="447"/>
      <c r="BA22" s="447"/>
      <c r="BB22" s="447"/>
      <c r="BC22" s="447"/>
      <c r="BD22" s="447"/>
      <c r="BE22" s="447"/>
      <c r="BF22" s="447"/>
    </row>
    <row r="23" spans="2:83" s="76" customFormat="1" ht="29.25" customHeight="1" x14ac:dyDescent="0.2">
      <c r="B23" s="241" t="s">
        <v>88</v>
      </c>
      <c r="C23" s="234"/>
      <c r="D23" s="234"/>
      <c r="E23" s="234"/>
      <c r="F23" s="235"/>
      <c r="G23" s="230" t="s">
        <v>26</v>
      </c>
      <c r="H23" s="230"/>
      <c r="I23" s="230"/>
      <c r="J23" s="230"/>
      <c r="K23" s="230"/>
      <c r="L23" s="242" t="s">
        <v>125</v>
      </c>
      <c r="M23" s="243"/>
      <c r="N23" s="243"/>
      <c r="O23" s="243"/>
      <c r="P23" s="243"/>
      <c r="Q23" s="243"/>
      <c r="R23" s="243"/>
      <c r="S23" s="244"/>
      <c r="T23" s="232" t="s">
        <v>72</v>
      </c>
      <c r="U23" s="230"/>
      <c r="V23" s="230"/>
      <c r="W23" s="230"/>
      <c r="X23" s="230"/>
      <c r="Y23" s="232" t="s">
        <v>68</v>
      </c>
      <c r="Z23" s="230"/>
      <c r="AA23" s="230"/>
      <c r="AB23" s="230" t="s">
        <v>27</v>
      </c>
      <c r="AC23" s="230"/>
      <c r="AD23" s="230"/>
      <c r="AE23" s="278"/>
      <c r="AF23" s="279"/>
      <c r="AG23" s="233" t="s">
        <v>71</v>
      </c>
      <c r="AH23" s="234"/>
      <c r="AI23" s="234"/>
      <c r="AJ23" s="234"/>
      <c r="AK23" s="235"/>
      <c r="AL23" s="230" t="s">
        <v>26</v>
      </c>
      <c r="AM23" s="230"/>
      <c r="AN23" s="230"/>
      <c r="AO23" s="230"/>
      <c r="AP23" s="230"/>
      <c r="AQ23" s="232" t="s">
        <v>69</v>
      </c>
      <c r="AR23" s="230"/>
      <c r="AS23" s="230"/>
      <c r="AT23" s="230"/>
      <c r="AU23" s="230"/>
      <c r="AV23" s="232" t="s">
        <v>95</v>
      </c>
      <c r="AW23" s="230"/>
      <c r="AX23" s="230"/>
      <c r="AY23" s="230"/>
      <c r="AZ23" s="230"/>
      <c r="BA23" s="232" t="s">
        <v>97</v>
      </c>
      <c r="BB23" s="230"/>
      <c r="BC23" s="230"/>
      <c r="BD23" s="233" t="s">
        <v>27</v>
      </c>
      <c r="BE23" s="402"/>
      <c r="BF23" s="403"/>
      <c r="BG23" s="75"/>
    </row>
    <row r="24" spans="2:83" ht="15" customHeight="1" x14ac:dyDescent="0.2">
      <c r="B24" s="227"/>
      <c r="C24" s="228"/>
      <c r="D24" s="228"/>
      <c r="E24" s="228"/>
      <c r="F24" s="228"/>
      <c r="G24" s="229"/>
      <c r="H24" s="228"/>
      <c r="I24" s="228"/>
      <c r="J24" s="228"/>
      <c r="K24" s="228"/>
      <c r="L24" s="231"/>
      <c r="M24" s="231"/>
      <c r="N24" s="231"/>
      <c r="O24" s="231"/>
      <c r="P24" s="231"/>
      <c r="Q24" s="231"/>
      <c r="R24" s="231"/>
      <c r="S24" s="231"/>
      <c r="T24" s="200" t="str">
        <f t="shared" ref="T24:T32" si="0">IF(OR(L24="",$AV$16=""),"",IF(P24="",L24,L24+P24))</f>
        <v/>
      </c>
      <c r="U24" s="201"/>
      <c r="V24" s="201"/>
      <c r="W24" s="201"/>
      <c r="X24" s="202"/>
      <c r="Y24" s="200" t="str">
        <f>IF(T24="","",ROUND((T24/$AV$16)*100,1))</f>
        <v/>
      </c>
      <c r="Z24" s="201"/>
      <c r="AA24" s="202"/>
      <c r="AB24" s="190" t="str">
        <f>IF(Y24="","",100-Y24)</f>
        <v/>
      </c>
      <c r="AC24" s="191"/>
      <c r="AD24" s="245"/>
      <c r="AE24" s="280"/>
      <c r="AF24" s="281"/>
      <c r="AG24" s="229"/>
      <c r="AH24" s="228"/>
      <c r="AI24" s="228"/>
      <c r="AJ24" s="228"/>
      <c r="AK24" s="228"/>
      <c r="AL24" s="236" t="s">
        <v>34</v>
      </c>
      <c r="AM24" s="236"/>
      <c r="AN24" s="236"/>
      <c r="AO24" s="236"/>
      <c r="AP24" s="236"/>
      <c r="AQ24" s="210"/>
      <c r="AR24" s="211"/>
      <c r="AS24" s="211"/>
      <c r="AT24" s="211"/>
      <c r="AU24" s="212"/>
      <c r="AV24" s="200" t="str">
        <f t="shared" ref="AV24:AV32" si="1">IF(OR(AQ24="",$AV$16=""),"",IF($AL$35="",AQ24,(AQ24*$AL$35)+$T$32))</f>
        <v/>
      </c>
      <c r="AW24" s="201"/>
      <c r="AX24" s="201"/>
      <c r="AY24" s="201"/>
      <c r="AZ24" s="202"/>
      <c r="BA24" s="200" t="str">
        <f>IF(AV24="","",ROUND((AV24/$AV$16)*100,1))</f>
        <v/>
      </c>
      <c r="BB24" s="201"/>
      <c r="BC24" s="202"/>
      <c r="BD24" s="190" t="str">
        <f>IF(BA24="","",100-BA24)</f>
        <v/>
      </c>
      <c r="BE24" s="191"/>
      <c r="BF24" s="192"/>
    </row>
    <row r="25" spans="2:83" ht="15" customHeight="1" x14ac:dyDescent="0.2">
      <c r="B25" s="227"/>
      <c r="C25" s="228"/>
      <c r="D25" s="228"/>
      <c r="E25" s="228"/>
      <c r="F25" s="228"/>
      <c r="G25" s="238"/>
      <c r="H25" s="239"/>
      <c r="I25" s="239"/>
      <c r="J25" s="239"/>
      <c r="K25" s="240"/>
      <c r="L25" s="231"/>
      <c r="M25" s="231"/>
      <c r="N25" s="231"/>
      <c r="O25" s="231"/>
      <c r="P25" s="231"/>
      <c r="Q25" s="231"/>
      <c r="R25" s="231"/>
      <c r="S25" s="231"/>
      <c r="T25" s="200" t="str">
        <f t="shared" si="0"/>
        <v/>
      </c>
      <c r="U25" s="201"/>
      <c r="V25" s="201"/>
      <c r="W25" s="201"/>
      <c r="X25" s="202"/>
      <c r="Y25" s="200" t="str">
        <f t="shared" ref="Y25:Y32" si="2">IF(T25="","",ROUND((T25/$AV$16)*100,1))</f>
        <v/>
      </c>
      <c r="Z25" s="201"/>
      <c r="AA25" s="202"/>
      <c r="AB25" s="190" t="str">
        <f t="shared" ref="AB25:AB32" si="3">IF(Y25="","",100-Y25)</f>
        <v/>
      </c>
      <c r="AC25" s="191"/>
      <c r="AD25" s="245"/>
      <c r="AE25" s="280"/>
      <c r="AF25" s="281"/>
      <c r="AG25" s="229"/>
      <c r="AH25" s="228"/>
      <c r="AI25" s="228"/>
      <c r="AJ25" s="228"/>
      <c r="AK25" s="228"/>
      <c r="AL25" s="236" t="s">
        <v>35</v>
      </c>
      <c r="AM25" s="236"/>
      <c r="AN25" s="236"/>
      <c r="AO25" s="236"/>
      <c r="AP25" s="236"/>
      <c r="AQ25" s="210"/>
      <c r="AR25" s="211"/>
      <c r="AS25" s="211"/>
      <c r="AT25" s="211"/>
      <c r="AU25" s="212"/>
      <c r="AV25" s="200" t="str">
        <f t="shared" si="1"/>
        <v/>
      </c>
      <c r="AW25" s="201"/>
      <c r="AX25" s="201"/>
      <c r="AY25" s="201"/>
      <c r="AZ25" s="202"/>
      <c r="BA25" s="200" t="str">
        <f t="shared" ref="BA25:BA30" si="4">IF(AV25="","",ROUND((AV25/$AV$16)*100,1))</f>
        <v/>
      </c>
      <c r="BB25" s="201"/>
      <c r="BC25" s="202"/>
      <c r="BD25" s="190" t="str">
        <f t="shared" ref="BD25:BD31" si="5">IF(BA25="","",100-BA25)</f>
        <v/>
      </c>
      <c r="BE25" s="191"/>
      <c r="BF25" s="192"/>
    </row>
    <row r="26" spans="2:83" ht="15" customHeight="1" x14ac:dyDescent="0.2">
      <c r="B26" s="227"/>
      <c r="C26" s="228"/>
      <c r="D26" s="228"/>
      <c r="E26" s="228"/>
      <c r="F26" s="228"/>
      <c r="G26" s="197" t="s">
        <v>28</v>
      </c>
      <c r="H26" s="198"/>
      <c r="I26" s="198"/>
      <c r="J26" s="198"/>
      <c r="K26" s="237"/>
      <c r="L26" s="231"/>
      <c r="M26" s="231"/>
      <c r="N26" s="231"/>
      <c r="O26" s="231"/>
      <c r="P26" s="231"/>
      <c r="Q26" s="231"/>
      <c r="R26" s="231"/>
      <c r="S26" s="231"/>
      <c r="T26" s="200" t="str">
        <f t="shared" si="0"/>
        <v/>
      </c>
      <c r="U26" s="201"/>
      <c r="V26" s="201"/>
      <c r="W26" s="201"/>
      <c r="X26" s="202"/>
      <c r="Y26" s="200" t="str">
        <f t="shared" si="2"/>
        <v/>
      </c>
      <c r="Z26" s="201"/>
      <c r="AA26" s="202"/>
      <c r="AB26" s="591" t="str">
        <f t="shared" si="3"/>
        <v/>
      </c>
      <c r="AC26" s="592"/>
      <c r="AD26" s="593"/>
      <c r="AE26" s="280"/>
      <c r="AF26" s="281"/>
      <c r="AG26" s="229"/>
      <c r="AH26" s="228"/>
      <c r="AI26" s="228"/>
      <c r="AJ26" s="228"/>
      <c r="AK26" s="228"/>
      <c r="AL26" s="236" t="s">
        <v>36</v>
      </c>
      <c r="AM26" s="236"/>
      <c r="AN26" s="236"/>
      <c r="AO26" s="236"/>
      <c r="AP26" s="236"/>
      <c r="AQ26" s="210"/>
      <c r="AR26" s="211"/>
      <c r="AS26" s="211"/>
      <c r="AT26" s="211"/>
      <c r="AU26" s="212"/>
      <c r="AV26" s="200" t="str">
        <f t="shared" si="1"/>
        <v/>
      </c>
      <c r="AW26" s="201"/>
      <c r="AX26" s="201"/>
      <c r="AY26" s="201"/>
      <c r="AZ26" s="202"/>
      <c r="BA26" s="200" t="str">
        <f t="shared" si="4"/>
        <v/>
      </c>
      <c r="BB26" s="201"/>
      <c r="BC26" s="202"/>
      <c r="BD26" s="591" t="str">
        <f>IF(BA26="","",100-BA26)</f>
        <v/>
      </c>
      <c r="BE26" s="592"/>
      <c r="BF26" s="594"/>
      <c r="BN26" s="101"/>
    </row>
    <row r="27" spans="2:83" ht="15" customHeight="1" x14ac:dyDescent="0.2">
      <c r="B27" s="227"/>
      <c r="C27" s="228"/>
      <c r="D27" s="228"/>
      <c r="E27" s="228"/>
      <c r="F27" s="228"/>
      <c r="G27" s="197" t="s">
        <v>29</v>
      </c>
      <c r="H27" s="198"/>
      <c r="I27" s="198"/>
      <c r="J27" s="198"/>
      <c r="K27" s="237"/>
      <c r="L27" s="231"/>
      <c r="M27" s="231"/>
      <c r="N27" s="231"/>
      <c r="O27" s="231"/>
      <c r="P27" s="231"/>
      <c r="Q27" s="231"/>
      <c r="R27" s="231"/>
      <c r="S27" s="231"/>
      <c r="T27" s="200" t="str">
        <f t="shared" si="0"/>
        <v/>
      </c>
      <c r="U27" s="201"/>
      <c r="V27" s="201"/>
      <c r="W27" s="201"/>
      <c r="X27" s="202"/>
      <c r="Y27" s="200" t="str">
        <f t="shared" si="2"/>
        <v/>
      </c>
      <c r="Z27" s="201"/>
      <c r="AA27" s="202"/>
      <c r="AB27" s="591" t="str">
        <f t="shared" si="3"/>
        <v/>
      </c>
      <c r="AC27" s="592"/>
      <c r="AD27" s="593"/>
      <c r="AE27" s="280"/>
      <c r="AF27" s="281"/>
      <c r="AG27" s="229"/>
      <c r="AH27" s="228"/>
      <c r="AI27" s="228"/>
      <c r="AJ27" s="228"/>
      <c r="AK27" s="228"/>
      <c r="AL27" s="236" t="s">
        <v>37</v>
      </c>
      <c r="AM27" s="236"/>
      <c r="AN27" s="236"/>
      <c r="AO27" s="236"/>
      <c r="AP27" s="236"/>
      <c r="AQ27" s="210"/>
      <c r="AR27" s="211"/>
      <c r="AS27" s="211"/>
      <c r="AT27" s="211"/>
      <c r="AU27" s="212"/>
      <c r="AV27" s="200" t="str">
        <f t="shared" si="1"/>
        <v/>
      </c>
      <c r="AW27" s="201"/>
      <c r="AX27" s="201"/>
      <c r="AY27" s="201"/>
      <c r="AZ27" s="202"/>
      <c r="BA27" s="200" t="str">
        <f t="shared" si="4"/>
        <v/>
      </c>
      <c r="BB27" s="201"/>
      <c r="BC27" s="202"/>
      <c r="BD27" s="591" t="str">
        <f t="shared" si="5"/>
        <v/>
      </c>
      <c r="BE27" s="592"/>
      <c r="BF27" s="594"/>
      <c r="BM27" s="101"/>
      <c r="BN27" s="101"/>
    </row>
    <row r="28" spans="2:83" ht="15" customHeight="1" x14ac:dyDescent="0.2">
      <c r="B28" s="227"/>
      <c r="C28" s="228"/>
      <c r="D28" s="228"/>
      <c r="E28" s="228"/>
      <c r="F28" s="228"/>
      <c r="G28" s="197" t="s">
        <v>30</v>
      </c>
      <c r="H28" s="198"/>
      <c r="I28" s="198"/>
      <c r="J28" s="198"/>
      <c r="K28" s="237"/>
      <c r="L28" s="231"/>
      <c r="M28" s="231"/>
      <c r="N28" s="231"/>
      <c r="O28" s="231"/>
      <c r="P28" s="231"/>
      <c r="Q28" s="231"/>
      <c r="R28" s="231"/>
      <c r="S28" s="231"/>
      <c r="T28" s="200" t="str">
        <f t="shared" si="0"/>
        <v/>
      </c>
      <c r="U28" s="201"/>
      <c r="V28" s="201"/>
      <c r="W28" s="201"/>
      <c r="X28" s="202"/>
      <c r="Y28" s="200" t="str">
        <f t="shared" si="2"/>
        <v/>
      </c>
      <c r="Z28" s="201"/>
      <c r="AA28" s="202"/>
      <c r="AB28" s="591" t="str">
        <f t="shared" si="3"/>
        <v/>
      </c>
      <c r="AC28" s="592"/>
      <c r="AD28" s="593"/>
      <c r="AE28" s="280"/>
      <c r="AF28" s="281"/>
      <c r="AG28" s="229"/>
      <c r="AH28" s="228"/>
      <c r="AI28" s="228"/>
      <c r="AJ28" s="228"/>
      <c r="AK28" s="228"/>
      <c r="AL28" s="236" t="s">
        <v>38</v>
      </c>
      <c r="AM28" s="236"/>
      <c r="AN28" s="236"/>
      <c r="AO28" s="236"/>
      <c r="AP28" s="236"/>
      <c r="AQ28" s="210"/>
      <c r="AR28" s="211"/>
      <c r="AS28" s="211"/>
      <c r="AT28" s="211"/>
      <c r="AU28" s="212"/>
      <c r="AV28" s="200" t="str">
        <f t="shared" si="1"/>
        <v/>
      </c>
      <c r="AW28" s="201"/>
      <c r="AX28" s="201"/>
      <c r="AY28" s="201"/>
      <c r="AZ28" s="202"/>
      <c r="BA28" s="200" t="str">
        <f t="shared" si="4"/>
        <v/>
      </c>
      <c r="BB28" s="201"/>
      <c r="BC28" s="202"/>
      <c r="BD28" s="591" t="str">
        <f t="shared" si="5"/>
        <v/>
      </c>
      <c r="BE28" s="592"/>
      <c r="BF28" s="594"/>
      <c r="BN28" s="101"/>
    </row>
    <row r="29" spans="2:83" ht="15" customHeight="1" x14ac:dyDescent="0.2">
      <c r="B29" s="227"/>
      <c r="C29" s="228"/>
      <c r="D29" s="228"/>
      <c r="E29" s="228"/>
      <c r="F29" s="228"/>
      <c r="G29" s="197" t="s">
        <v>31</v>
      </c>
      <c r="H29" s="198"/>
      <c r="I29" s="198"/>
      <c r="J29" s="198"/>
      <c r="K29" s="237"/>
      <c r="L29" s="231"/>
      <c r="M29" s="231"/>
      <c r="N29" s="231"/>
      <c r="O29" s="231"/>
      <c r="P29" s="231"/>
      <c r="Q29" s="231"/>
      <c r="R29" s="231"/>
      <c r="S29" s="231"/>
      <c r="T29" s="200" t="str">
        <f t="shared" si="0"/>
        <v/>
      </c>
      <c r="U29" s="201"/>
      <c r="V29" s="201"/>
      <c r="W29" s="201"/>
      <c r="X29" s="202"/>
      <c r="Y29" s="200" t="str">
        <f t="shared" si="2"/>
        <v/>
      </c>
      <c r="Z29" s="201"/>
      <c r="AA29" s="202"/>
      <c r="AB29" s="591" t="str">
        <f t="shared" si="3"/>
        <v/>
      </c>
      <c r="AC29" s="592"/>
      <c r="AD29" s="593"/>
      <c r="AE29" s="280"/>
      <c r="AF29" s="281"/>
      <c r="AG29" s="229"/>
      <c r="AH29" s="228"/>
      <c r="AI29" s="228"/>
      <c r="AJ29" s="228"/>
      <c r="AK29" s="228"/>
      <c r="AL29" s="236" t="s">
        <v>39</v>
      </c>
      <c r="AM29" s="236"/>
      <c r="AN29" s="236"/>
      <c r="AO29" s="236"/>
      <c r="AP29" s="236"/>
      <c r="AQ29" s="210"/>
      <c r="AR29" s="211"/>
      <c r="AS29" s="211"/>
      <c r="AT29" s="211"/>
      <c r="AU29" s="212"/>
      <c r="AV29" s="200" t="str">
        <f t="shared" si="1"/>
        <v/>
      </c>
      <c r="AW29" s="201"/>
      <c r="AX29" s="201"/>
      <c r="AY29" s="201"/>
      <c r="AZ29" s="202"/>
      <c r="BA29" s="200" t="str">
        <f t="shared" si="4"/>
        <v/>
      </c>
      <c r="BB29" s="201"/>
      <c r="BC29" s="202"/>
      <c r="BD29" s="591" t="str">
        <f t="shared" si="5"/>
        <v/>
      </c>
      <c r="BE29" s="592"/>
      <c r="BF29" s="594"/>
      <c r="BO29" s="450" t="s">
        <v>131</v>
      </c>
      <c r="BP29" s="450"/>
    </row>
    <row r="30" spans="2:83" ht="15" customHeight="1" x14ac:dyDescent="0.2">
      <c r="B30" s="227"/>
      <c r="C30" s="228"/>
      <c r="D30" s="228"/>
      <c r="E30" s="228"/>
      <c r="F30" s="228"/>
      <c r="G30" s="197" t="s">
        <v>32</v>
      </c>
      <c r="H30" s="198"/>
      <c r="I30" s="198"/>
      <c r="J30" s="198"/>
      <c r="K30" s="237"/>
      <c r="L30" s="231"/>
      <c r="M30" s="231"/>
      <c r="N30" s="231"/>
      <c r="O30" s="231"/>
      <c r="P30" s="231"/>
      <c r="Q30" s="231"/>
      <c r="R30" s="231"/>
      <c r="S30" s="231"/>
      <c r="T30" s="200" t="str">
        <f t="shared" si="0"/>
        <v/>
      </c>
      <c r="U30" s="201"/>
      <c r="V30" s="201"/>
      <c r="W30" s="201"/>
      <c r="X30" s="202"/>
      <c r="Y30" s="200" t="str">
        <f t="shared" si="2"/>
        <v/>
      </c>
      <c r="Z30" s="201"/>
      <c r="AA30" s="202"/>
      <c r="AB30" s="591" t="str">
        <f t="shared" si="3"/>
        <v/>
      </c>
      <c r="AC30" s="592"/>
      <c r="AD30" s="593"/>
      <c r="AE30" s="280"/>
      <c r="AF30" s="281"/>
      <c r="AG30" s="229"/>
      <c r="AH30" s="228"/>
      <c r="AI30" s="228"/>
      <c r="AJ30" s="228"/>
      <c r="AK30" s="228"/>
      <c r="AL30" s="236" t="s">
        <v>40</v>
      </c>
      <c r="AM30" s="236"/>
      <c r="AN30" s="236"/>
      <c r="AO30" s="236"/>
      <c r="AP30" s="236"/>
      <c r="AQ30" s="210"/>
      <c r="AR30" s="211"/>
      <c r="AS30" s="211"/>
      <c r="AT30" s="211"/>
      <c r="AU30" s="212"/>
      <c r="AV30" s="200" t="str">
        <f t="shared" si="1"/>
        <v/>
      </c>
      <c r="AW30" s="201"/>
      <c r="AX30" s="201"/>
      <c r="AY30" s="201"/>
      <c r="AZ30" s="202"/>
      <c r="BA30" s="200" t="str">
        <f t="shared" si="4"/>
        <v/>
      </c>
      <c r="BB30" s="201"/>
      <c r="BC30" s="202"/>
      <c r="BD30" s="591" t="str">
        <f t="shared" si="5"/>
        <v/>
      </c>
      <c r="BE30" s="592"/>
      <c r="BF30" s="594"/>
      <c r="BG30" s="77"/>
      <c r="BH30" s="21"/>
      <c r="BI30" s="21"/>
      <c r="BJ30" s="21"/>
      <c r="BK30" s="21"/>
      <c r="BL30" s="21"/>
      <c r="BO30" s="450"/>
      <c r="BP30" s="450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</row>
    <row r="31" spans="2:83" ht="15" customHeight="1" x14ac:dyDescent="0.2">
      <c r="B31" s="227"/>
      <c r="C31" s="228"/>
      <c r="D31" s="228"/>
      <c r="E31" s="228"/>
      <c r="F31" s="228"/>
      <c r="G31" s="197" t="s">
        <v>33</v>
      </c>
      <c r="H31" s="198"/>
      <c r="I31" s="198"/>
      <c r="J31" s="198"/>
      <c r="K31" s="237"/>
      <c r="L31" s="231"/>
      <c r="M31" s="231"/>
      <c r="N31" s="231"/>
      <c r="O31" s="231"/>
      <c r="P31" s="231"/>
      <c r="Q31" s="231"/>
      <c r="R31" s="231"/>
      <c r="S31" s="231"/>
      <c r="T31" s="200" t="str">
        <f t="shared" si="0"/>
        <v/>
      </c>
      <c r="U31" s="201"/>
      <c r="V31" s="201"/>
      <c r="W31" s="201"/>
      <c r="X31" s="202"/>
      <c r="Y31" s="200" t="str">
        <f t="shared" si="2"/>
        <v/>
      </c>
      <c r="Z31" s="201"/>
      <c r="AA31" s="202"/>
      <c r="AB31" s="591" t="str">
        <f t="shared" si="3"/>
        <v/>
      </c>
      <c r="AC31" s="592"/>
      <c r="AD31" s="593"/>
      <c r="AE31" s="280"/>
      <c r="AF31" s="281"/>
      <c r="AG31" s="229"/>
      <c r="AH31" s="228"/>
      <c r="AI31" s="228"/>
      <c r="AJ31" s="228"/>
      <c r="AK31" s="228"/>
      <c r="AL31" s="236" t="s">
        <v>41</v>
      </c>
      <c r="AM31" s="236"/>
      <c r="AN31" s="236"/>
      <c r="AO31" s="236"/>
      <c r="AP31" s="236"/>
      <c r="AQ31" s="210"/>
      <c r="AR31" s="211"/>
      <c r="AS31" s="211"/>
      <c r="AT31" s="211"/>
      <c r="AU31" s="212"/>
      <c r="AV31" s="200" t="str">
        <f t="shared" si="1"/>
        <v/>
      </c>
      <c r="AW31" s="201"/>
      <c r="AX31" s="201"/>
      <c r="AY31" s="201"/>
      <c r="AZ31" s="202"/>
      <c r="BA31" s="200" t="str">
        <f>IF(AV31="","",ROUND((AV31/$AV$16)*100,1))</f>
        <v/>
      </c>
      <c r="BB31" s="201"/>
      <c r="BC31" s="202"/>
      <c r="BD31" s="591" t="str">
        <f t="shared" si="5"/>
        <v/>
      </c>
      <c r="BE31" s="592"/>
      <c r="BF31" s="594"/>
      <c r="BG31" s="77"/>
      <c r="BH31" s="78"/>
      <c r="BI31" s="21"/>
      <c r="BJ31" s="21"/>
      <c r="BK31" s="21"/>
      <c r="BL31" s="21"/>
      <c r="BO31" s="450"/>
      <c r="BP31" s="450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</row>
    <row r="32" spans="2:83" ht="15" customHeight="1" x14ac:dyDescent="0.2">
      <c r="B32" s="315"/>
      <c r="C32" s="239"/>
      <c r="D32" s="239"/>
      <c r="E32" s="239"/>
      <c r="F32" s="239"/>
      <c r="G32" s="197" t="s">
        <v>128</v>
      </c>
      <c r="H32" s="198"/>
      <c r="I32" s="198"/>
      <c r="J32" s="198"/>
      <c r="K32" s="237"/>
      <c r="L32" s="308"/>
      <c r="M32" s="309"/>
      <c r="N32" s="309"/>
      <c r="O32" s="309"/>
      <c r="P32" s="308"/>
      <c r="Q32" s="309"/>
      <c r="R32" s="309"/>
      <c r="S32" s="309"/>
      <c r="T32" s="200" t="str">
        <f t="shared" si="0"/>
        <v/>
      </c>
      <c r="U32" s="201"/>
      <c r="V32" s="201"/>
      <c r="W32" s="201"/>
      <c r="X32" s="202"/>
      <c r="Y32" s="200" t="str">
        <f t="shared" si="2"/>
        <v/>
      </c>
      <c r="Z32" s="201"/>
      <c r="AA32" s="202"/>
      <c r="AB32" s="591" t="str">
        <f t="shared" si="3"/>
        <v/>
      </c>
      <c r="AC32" s="592"/>
      <c r="AD32" s="593"/>
      <c r="AE32" s="280"/>
      <c r="AF32" s="281"/>
      <c r="AG32" s="284" t="s">
        <v>82</v>
      </c>
      <c r="AH32" s="285"/>
      <c r="AI32" s="285"/>
      <c r="AJ32" s="285"/>
      <c r="AK32" s="285"/>
      <c r="AL32" s="285"/>
      <c r="AM32" s="285"/>
      <c r="AN32" s="285"/>
      <c r="AO32" s="285"/>
      <c r="AP32" s="286"/>
      <c r="AQ32" s="210"/>
      <c r="AR32" s="211"/>
      <c r="AS32" s="211"/>
      <c r="AT32" s="211"/>
      <c r="AU32" s="212"/>
      <c r="AV32" s="200" t="str">
        <f t="shared" si="1"/>
        <v/>
      </c>
      <c r="AW32" s="201"/>
      <c r="AX32" s="201"/>
      <c r="AY32" s="201"/>
      <c r="AZ32" s="202"/>
      <c r="BA32" s="197"/>
      <c r="BB32" s="198"/>
      <c r="BC32" s="198"/>
      <c r="BD32" s="198"/>
      <c r="BE32" s="198"/>
      <c r="BF32" s="199"/>
      <c r="BG32" s="21"/>
      <c r="BH32" s="78"/>
      <c r="BI32" s="21"/>
      <c r="BJ32" s="21"/>
      <c r="BK32" s="21"/>
      <c r="BL32" s="21"/>
      <c r="BO32" s="450"/>
      <c r="BP32" s="450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</row>
    <row r="33" spans="1:256" ht="15" customHeight="1" x14ac:dyDescent="0.2">
      <c r="B33" s="318" t="s">
        <v>73</v>
      </c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 t="s">
        <v>74</v>
      </c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20"/>
      <c r="AE33" s="282"/>
      <c r="AF33" s="283"/>
      <c r="AG33" s="316" t="s">
        <v>60</v>
      </c>
      <c r="AH33" s="317"/>
      <c r="AI33" s="317"/>
      <c r="AJ33" s="317"/>
      <c r="AK33" s="317"/>
      <c r="AL33" s="317"/>
      <c r="AM33" s="317"/>
      <c r="AN33" s="317"/>
      <c r="AO33" s="317"/>
      <c r="AP33" s="317"/>
      <c r="AQ33" s="317"/>
      <c r="AR33" s="317"/>
      <c r="AS33" s="317"/>
      <c r="AT33" s="317"/>
      <c r="AU33" s="317"/>
      <c r="AV33" s="317" t="s">
        <v>96</v>
      </c>
      <c r="AW33" s="317"/>
      <c r="AX33" s="317"/>
      <c r="AY33" s="317"/>
      <c r="AZ33" s="317"/>
      <c r="BA33" s="317"/>
      <c r="BB33" s="317"/>
      <c r="BC33" s="317"/>
      <c r="BD33" s="317"/>
      <c r="BE33" s="317"/>
      <c r="BF33" s="321"/>
      <c r="BG33" s="79"/>
      <c r="BH33" s="79"/>
      <c r="BI33" s="79"/>
      <c r="BJ33" s="79"/>
      <c r="BO33" s="450"/>
      <c r="BP33" s="450"/>
    </row>
    <row r="34" spans="1:256" ht="11.25" customHeight="1" x14ac:dyDescent="0.2">
      <c r="B34" s="330" t="s">
        <v>75</v>
      </c>
      <c r="C34" s="331"/>
      <c r="D34" s="331"/>
      <c r="E34" s="331"/>
      <c r="F34" s="331"/>
      <c r="G34" s="331"/>
      <c r="H34" s="331"/>
      <c r="I34" s="331"/>
      <c r="J34" s="203" t="s">
        <v>85</v>
      </c>
      <c r="K34" s="287"/>
      <c r="L34" s="287"/>
      <c r="M34" s="287"/>
      <c r="N34" s="287"/>
      <c r="O34" s="287"/>
      <c r="P34" s="287"/>
      <c r="Q34" s="288"/>
      <c r="R34" s="305" t="s">
        <v>83</v>
      </c>
      <c r="S34" s="204"/>
      <c r="T34" s="204"/>
      <c r="U34" s="204"/>
      <c r="V34" s="204"/>
      <c r="W34" s="204"/>
      <c r="X34" s="204"/>
      <c r="Y34" s="204"/>
      <c r="Z34" s="473"/>
      <c r="AA34" s="203" t="s">
        <v>86</v>
      </c>
      <c r="AB34" s="287"/>
      <c r="AC34" s="287"/>
      <c r="AD34" s="287"/>
      <c r="AE34" s="287"/>
      <c r="AF34" s="287"/>
      <c r="AG34" s="287"/>
      <c r="AH34" s="287"/>
      <c r="AI34" s="287"/>
      <c r="AJ34" s="287"/>
      <c r="AK34" s="288"/>
      <c r="AL34" s="305" t="s">
        <v>84</v>
      </c>
      <c r="AM34" s="306"/>
      <c r="AN34" s="306"/>
      <c r="AO34" s="306"/>
      <c r="AP34" s="306"/>
      <c r="AQ34" s="306"/>
      <c r="AR34" s="306"/>
      <c r="AS34" s="307"/>
      <c r="AT34" s="203" t="s">
        <v>99</v>
      </c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5"/>
      <c r="BH34" s="79"/>
      <c r="BI34" s="79"/>
      <c r="BJ34" s="79"/>
      <c r="BO34" s="450"/>
      <c r="BP34" s="450"/>
    </row>
    <row r="35" spans="1:256" ht="15" customHeight="1" x14ac:dyDescent="0.2">
      <c r="B35" s="474"/>
      <c r="C35" s="328"/>
      <c r="D35" s="328"/>
      <c r="E35" s="328"/>
      <c r="F35" s="328"/>
      <c r="G35" s="328"/>
      <c r="H35" s="328"/>
      <c r="I35" s="329"/>
      <c r="J35" s="289"/>
      <c r="K35" s="290"/>
      <c r="L35" s="290"/>
      <c r="M35" s="290"/>
      <c r="N35" s="290"/>
      <c r="O35" s="290"/>
      <c r="P35" s="290"/>
      <c r="Q35" s="291"/>
      <c r="R35" s="588"/>
      <c r="S35" s="589"/>
      <c r="T35" s="589"/>
      <c r="U35" s="589"/>
      <c r="V35" s="589"/>
      <c r="W35" s="589"/>
      <c r="X35" s="589"/>
      <c r="Y35" s="589"/>
      <c r="Z35" s="590"/>
      <c r="AA35" s="289"/>
      <c r="AB35" s="290"/>
      <c r="AC35" s="290"/>
      <c r="AD35" s="290"/>
      <c r="AE35" s="290"/>
      <c r="AF35" s="290"/>
      <c r="AG35" s="290"/>
      <c r="AH35" s="290"/>
      <c r="AI35" s="290"/>
      <c r="AJ35" s="290"/>
      <c r="AK35" s="291"/>
      <c r="AL35" s="295" t="str">
        <f>IF(OR(R35="",B35=""),"",B35/R35)</f>
        <v/>
      </c>
      <c r="AM35" s="296"/>
      <c r="AN35" s="296"/>
      <c r="AO35" s="296"/>
      <c r="AP35" s="296"/>
      <c r="AQ35" s="296"/>
      <c r="AR35" s="296"/>
      <c r="AS35" s="297"/>
      <c r="AT35" s="206"/>
      <c r="AU35" s="207"/>
      <c r="AV35" s="207"/>
      <c r="AW35" s="207"/>
      <c r="AX35" s="207"/>
      <c r="AY35" s="207"/>
      <c r="AZ35" s="207"/>
      <c r="BA35" s="207"/>
      <c r="BB35" s="207"/>
      <c r="BC35" s="207"/>
      <c r="BD35" s="207"/>
      <c r="BE35" s="207"/>
      <c r="BF35" s="208"/>
      <c r="BG35" s="79"/>
      <c r="BH35" s="79"/>
      <c r="BI35" s="79"/>
      <c r="BJ35" s="79"/>
      <c r="BO35" s="236" t="str">
        <f>IF(OR(Z37="N/A",Z37=""),"",IF(Z37&gt;0.345%,1,IF(Z37&lt;-0.345%,1,"")))</f>
        <v/>
      </c>
      <c r="BP35" s="236"/>
    </row>
    <row r="36" spans="1:256" s="4" customFormat="1" ht="13.5" customHeight="1" x14ac:dyDescent="0.2">
      <c r="B36" s="312" t="s">
        <v>132</v>
      </c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  <c r="AG36" s="313"/>
      <c r="AH36" s="313"/>
      <c r="AI36" s="313"/>
      <c r="AJ36" s="313"/>
      <c r="AK36" s="313"/>
      <c r="AL36" s="313"/>
      <c r="AM36" s="313"/>
      <c r="AN36" s="313"/>
      <c r="AO36" s="313"/>
      <c r="AP36" s="313"/>
      <c r="AQ36" s="313"/>
      <c r="AR36" s="313"/>
      <c r="AS36" s="313"/>
      <c r="AT36" s="313"/>
      <c r="AU36" s="313"/>
      <c r="AV36" s="313"/>
      <c r="AW36" s="313"/>
      <c r="AX36" s="313"/>
      <c r="AY36" s="313"/>
      <c r="AZ36" s="313"/>
      <c r="BA36" s="313"/>
      <c r="BB36" s="313"/>
      <c r="BC36" s="313"/>
      <c r="BD36" s="313"/>
      <c r="BE36" s="313"/>
      <c r="BF36" s="314"/>
      <c r="BO36" s="236" t="str">
        <f>IF(OR(Y39="N/A",Y39=""),"",IF(Y39&gt;0.345%,1,IF(Y39&lt;-0.345%,1,"")))</f>
        <v/>
      </c>
      <c r="BP36" s="236"/>
    </row>
    <row r="37" spans="1:256" s="81" customFormat="1" ht="12.75" customHeight="1" x14ac:dyDescent="0.2">
      <c r="A37" s="26"/>
      <c r="B37" s="322" t="s">
        <v>77</v>
      </c>
      <c r="C37" s="323"/>
      <c r="D37" s="323"/>
      <c r="E37" s="323"/>
      <c r="F37" s="323"/>
      <c r="G37" s="323"/>
      <c r="H37" s="323"/>
      <c r="I37" s="323"/>
      <c r="J37" s="323"/>
      <c r="K37" s="323"/>
      <c r="L37" s="293" t="s">
        <v>78</v>
      </c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193" t="str">
        <f>IF(AV32="","",IF(AT20="","N/A",ROUND((AT18-AV32)/AT18,3)))</f>
        <v/>
      </c>
      <c r="AA37" s="193"/>
      <c r="AB37" s="193"/>
      <c r="AC37" s="193"/>
      <c r="AD37" s="471"/>
      <c r="AE37" s="302" t="s">
        <v>126</v>
      </c>
      <c r="AF37" s="293"/>
      <c r="AG37" s="293"/>
      <c r="AH37" s="293"/>
      <c r="AI37" s="293"/>
      <c r="AJ37" s="293"/>
      <c r="AK37" s="293"/>
      <c r="AL37" s="293"/>
      <c r="AM37" s="293"/>
      <c r="AN37" s="293"/>
      <c r="AO37" s="293"/>
      <c r="AP37" s="293"/>
      <c r="AQ37" s="293"/>
      <c r="AR37" s="293"/>
      <c r="AS37" s="293"/>
      <c r="AT37" s="193" t="str">
        <f>IF(AV32="","",IF(AT20="",ROUND(((AV16-AV32)/AV16),3),"N/A"))</f>
        <v/>
      </c>
      <c r="AU37" s="193"/>
      <c r="AV37" s="193"/>
      <c r="AW37" s="193"/>
      <c r="AX37" s="193"/>
      <c r="AY37" s="193"/>
      <c r="AZ37" s="193"/>
      <c r="BA37" s="193"/>
      <c r="BB37" s="193"/>
      <c r="BC37" s="193"/>
      <c r="BD37" s="193"/>
      <c r="BE37" s="193"/>
      <c r="BF37" s="194"/>
      <c r="BG37" s="80"/>
      <c r="BH37" s="26"/>
      <c r="BI37" s="26"/>
      <c r="BJ37" s="26"/>
      <c r="BK37" s="26"/>
      <c r="BL37" s="26"/>
      <c r="BM37" s="26"/>
      <c r="BN37" s="26"/>
      <c r="BO37" s="237" t="str">
        <f>IF(OR(Y40="N/A",Y40=""),"",IF(Y40&gt;0.345%,1,IF(Y40&lt;-0.345%,1,"")))</f>
        <v/>
      </c>
      <c r="BP37" s="197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</row>
    <row r="38" spans="1:256" s="26" customFormat="1" ht="12.75" customHeight="1" x14ac:dyDescent="0.2">
      <c r="B38" s="326"/>
      <c r="C38" s="327"/>
      <c r="D38" s="327"/>
      <c r="E38" s="327"/>
      <c r="F38" s="327"/>
      <c r="G38" s="327"/>
      <c r="H38" s="327"/>
      <c r="I38" s="327"/>
      <c r="J38" s="327"/>
      <c r="K38" s="327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213"/>
      <c r="AA38" s="213"/>
      <c r="AB38" s="213"/>
      <c r="AC38" s="213"/>
      <c r="AD38" s="472"/>
      <c r="AE38" s="303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213"/>
      <c r="AU38" s="213"/>
      <c r="AV38" s="213"/>
      <c r="AW38" s="213"/>
      <c r="AX38" s="213"/>
      <c r="AY38" s="213"/>
      <c r="AZ38" s="213"/>
      <c r="BA38" s="213"/>
      <c r="BB38" s="213"/>
      <c r="BC38" s="213"/>
      <c r="BD38" s="213"/>
      <c r="BE38" s="213"/>
      <c r="BF38" s="214"/>
      <c r="BO38" s="236" t="str">
        <f>IF(OR(AT37="N/A",AT37=""),"",IF(AT37&gt;0.345%,1,IF(AT37&lt;-0.345%,1,"")))</f>
        <v/>
      </c>
      <c r="BP38" s="236"/>
    </row>
    <row r="39" spans="1:256" s="82" customFormat="1" ht="15" customHeight="1" x14ac:dyDescent="0.2">
      <c r="B39" s="322" t="s">
        <v>70</v>
      </c>
      <c r="C39" s="323"/>
      <c r="D39" s="323"/>
      <c r="E39" s="323"/>
      <c r="F39" s="323"/>
      <c r="G39" s="83"/>
      <c r="H39" s="332" t="s">
        <v>119</v>
      </c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332"/>
      <c r="U39" s="332"/>
      <c r="V39" s="332"/>
      <c r="W39" s="332"/>
      <c r="X39" s="332"/>
      <c r="Y39" s="337" t="str">
        <f>IF(OR(AT18="",T32="",B35=""),"",IF(OR(AT20="",T32=""),"N/A",((AT18-(B35+T32))/AT18)))</f>
        <v/>
      </c>
      <c r="Z39" s="337"/>
      <c r="AA39" s="337"/>
      <c r="AB39" s="337"/>
      <c r="AC39" s="337"/>
      <c r="AD39" s="338"/>
      <c r="AE39" s="298" t="s">
        <v>81</v>
      </c>
      <c r="AF39" s="299"/>
      <c r="AG39" s="299"/>
      <c r="AH39" s="299"/>
      <c r="AI39" s="299"/>
      <c r="AJ39" s="299"/>
      <c r="AK39" s="299"/>
      <c r="AL39" s="299"/>
      <c r="AM39" s="83"/>
      <c r="AN39" s="292" t="s">
        <v>134</v>
      </c>
      <c r="AO39" s="162"/>
      <c r="AP39" s="162"/>
      <c r="AQ39" s="162"/>
      <c r="AR39" s="162"/>
      <c r="AS39" s="162"/>
      <c r="AT39" s="162"/>
      <c r="AU39" s="293"/>
      <c r="AV39" s="193" t="str">
        <f>IF(OR(AV16="",AQ32=""),"",IF(AL35="","N/A",((R35-AQ32)/R35)))</f>
        <v/>
      </c>
      <c r="AW39" s="193"/>
      <c r="AX39" s="193"/>
      <c r="AY39" s="193"/>
      <c r="AZ39" s="193"/>
      <c r="BA39" s="193"/>
      <c r="BB39" s="193"/>
      <c r="BC39" s="193"/>
      <c r="BD39" s="193"/>
      <c r="BE39" s="193"/>
      <c r="BF39" s="194"/>
      <c r="BO39" s="236" t="str">
        <f>IF(OR(AV39="N/A",AV39=""),"",IF(AV39&gt;0.345%,1,IF(AV39&lt;-0.345%,1,"")))</f>
        <v/>
      </c>
      <c r="BP39" s="236"/>
    </row>
    <row r="40" spans="1:256" s="82" customFormat="1" ht="15" customHeight="1" thickBot="1" x14ac:dyDescent="0.25">
      <c r="B40" s="324"/>
      <c r="C40" s="325"/>
      <c r="D40" s="325"/>
      <c r="E40" s="325"/>
      <c r="F40" s="325"/>
      <c r="G40" s="84"/>
      <c r="H40" s="85" t="s">
        <v>120</v>
      </c>
      <c r="I40" s="84"/>
      <c r="J40" s="84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310" t="str">
        <f>IF(OR(T32="",AV16="",B35=""),"",IF(AT18="",((AV16-(B35+T32))/AV16),"NA"))</f>
        <v/>
      </c>
      <c r="Z40" s="310"/>
      <c r="AA40" s="310"/>
      <c r="AB40" s="310"/>
      <c r="AC40" s="310"/>
      <c r="AD40" s="311"/>
      <c r="AE40" s="300"/>
      <c r="AF40" s="301"/>
      <c r="AG40" s="301"/>
      <c r="AH40" s="301"/>
      <c r="AI40" s="301"/>
      <c r="AJ40" s="301"/>
      <c r="AK40" s="301"/>
      <c r="AL40" s="301"/>
      <c r="AM40" s="84"/>
      <c r="AN40" s="294"/>
      <c r="AO40" s="294"/>
      <c r="AP40" s="294"/>
      <c r="AQ40" s="294"/>
      <c r="AR40" s="294"/>
      <c r="AS40" s="294"/>
      <c r="AT40" s="294"/>
      <c r="AU40" s="294"/>
      <c r="AV40" s="195"/>
      <c r="AW40" s="195"/>
      <c r="AX40" s="195"/>
      <c r="AY40" s="195"/>
      <c r="AZ40" s="195"/>
      <c r="BA40" s="195"/>
      <c r="BB40" s="195"/>
      <c r="BC40" s="195"/>
      <c r="BD40" s="195"/>
      <c r="BE40" s="195"/>
      <c r="BF40" s="196"/>
      <c r="BO40" s="481">
        <f>SUM(BO35:BP39)</f>
        <v>0</v>
      </c>
      <c r="BP40" s="481"/>
    </row>
    <row r="41" spans="1:256" ht="7.5" customHeight="1" x14ac:dyDescent="0.2"/>
    <row r="42" spans="1:256" s="70" customFormat="1" ht="12.75" customHeight="1" thickBot="1" x14ac:dyDescent="0.25">
      <c r="B42" s="420" t="s">
        <v>92</v>
      </c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0"/>
      <c r="T42" s="420"/>
      <c r="U42" s="420"/>
      <c r="V42" s="420"/>
      <c r="W42" s="420"/>
      <c r="X42" s="420"/>
      <c r="Y42" s="420"/>
      <c r="Z42" s="420"/>
      <c r="AA42" s="420"/>
      <c r="AB42" s="420"/>
      <c r="AC42" s="420"/>
      <c r="AD42" s="87"/>
      <c r="AE42" s="420" t="s">
        <v>93</v>
      </c>
      <c r="AF42" s="420"/>
      <c r="AG42" s="420"/>
      <c r="AH42" s="420"/>
      <c r="AI42" s="420"/>
      <c r="AJ42" s="420"/>
      <c r="AK42" s="420"/>
      <c r="AL42" s="420"/>
      <c r="AM42" s="420"/>
      <c r="AN42" s="420"/>
      <c r="AO42" s="420"/>
      <c r="AP42" s="420"/>
      <c r="AQ42" s="420"/>
      <c r="AR42" s="420"/>
      <c r="AS42" s="420"/>
      <c r="AT42" s="420"/>
      <c r="AU42" s="420"/>
      <c r="AV42" s="420"/>
      <c r="AW42" s="420"/>
      <c r="AX42" s="420"/>
      <c r="AY42" s="420"/>
      <c r="AZ42" s="420"/>
      <c r="BA42" s="420"/>
      <c r="BB42" s="420"/>
      <c r="BC42" s="420"/>
      <c r="BD42" s="420"/>
      <c r="BE42" s="420"/>
      <c r="BF42" s="420"/>
    </row>
    <row r="43" spans="1:256" s="69" customFormat="1" ht="15" customHeight="1" x14ac:dyDescent="0.2">
      <c r="B43" s="462" t="s">
        <v>44</v>
      </c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29"/>
      <c r="U43" s="29" t="s">
        <v>112</v>
      </c>
      <c r="V43" s="30"/>
      <c r="W43" s="31"/>
      <c r="X43" s="459"/>
      <c r="Y43" s="459"/>
      <c r="Z43" s="459"/>
      <c r="AA43" s="459"/>
      <c r="AB43" s="31"/>
      <c r="AC43" s="88"/>
      <c r="AE43" s="453" t="s">
        <v>46</v>
      </c>
      <c r="AF43" s="188"/>
      <c r="AG43" s="188"/>
      <c r="AH43" s="464" t="s">
        <v>100</v>
      </c>
      <c r="AI43" s="464"/>
      <c r="AJ43" s="464"/>
      <c r="AK43" s="464"/>
      <c r="AL43" s="464"/>
      <c r="AM43" s="464"/>
      <c r="AN43" s="464"/>
      <c r="AO43" s="464"/>
      <c r="AP43" s="464"/>
      <c r="AQ43" s="464"/>
      <c r="AR43" s="464"/>
      <c r="AS43" s="32"/>
      <c r="AT43" s="32"/>
      <c r="AU43" s="32"/>
      <c r="AV43" s="32"/>
      <c r="AW43" s="32"/>
      <c r="AX43" s="456" t="s">
        <v>46</v>
      </c>
      <c r="AY43" s="456"/>
      <c r="AZ43" s="456"/>
      <c r="BA43" s="465" t="str">
        <f>IF(AR45="","",(3.214-(0.214*AR45))*100/(3.214+(0.786*AR45)))</f>
        <v/>
      </c>
      <c r="BB43" s="465"/>
      <c r="BC43" s="465"/>
      <c r="BD43" s="465"/>
      <c r="BE43" s="465"/>
      <c r="BF43" s="466"/>
    </row>
    <row r="44" spans="1:256" s="69" customFormat="1" ht="15" customHeight="1" x14ac:dyDescent="0.2">
      <c r="B44" s="463" t="s">
        <v>42</v>
      </c>
      <c r="C44" s="144"/>
      <c r="D44" s="144"/>
      <c r="E44" s="144"/>
      <c r="F44" s="144"/>
      <c r="G44" s="144"/>
      <c r="H44" s="144"/>
      <c r="I44" s="461"/>
      <c r="J44" s="461"/>
      <c r="K44" s="461"/>
      <c r="L44" s="461"/>
      <c r="M44" s="183" t="s">
        <v>45</v>
      </c>
      <c r="N44" s="183"/>
      <c r="O44" s="183"/>
      <c r="P44" s="183"/>
      <c r="Q44" s="335" t="str">
        <f>IF(OR(I44="",I45=""),"",ROUNDUP(I44/I45,2)*100)</f>
        <v/>
      </c>
      <c r="R44" s="335"/>
      <c r="S44" s="335"/>
      <c r="T44" s="335"/>
      <c r="U44" s="335"/>
      <c r="V44" s="30"/>
      <c r="W44" s="31"/>
      <c r="X44" s="31"/>
      <c r="Y44" s="31"/>
      <c r="Z44" s="31"/>
      <c r="AA44" s="31"/>
      <c r="AB44" s="31"/>
      <c r="AC44" s="88"/>
      <c r="AE44" s="453"/>
      <c r="AF44" s="188"/>
      <c r="AG44" s="188"/>
      <c r="AH44" s="157" t="s">
        <v>98</v>
      </c>
      <c r="AI44" s="157"/>
      <c r="AJ44" s="157"/>
      <c r="AK44" s="157"/>
      <c r="AL44" s="157"/>
      <c r="AM44" s="157"/>
      <c r="AN44" s="157"/>
      <c r="AO44" s="157"/>
      <c r="AP44" s="157"/>
      <c r="AQ44" s="157"/>
      <c r="AR44" s="157"/>
      <c r="AS44" s="32"/>
      <c r="AT44" s="32"/>
      <c r="AU44" s="32"/>
      <c r="AV44" s="32"/>
      <c r="AW44" s="32"/>
      <c r="AX44" s="457"/>
      <c r="AY44" s="457"/>
      <c r="AZ44" s="457"/>
      <c r="BA44" s="467"/>
      <c r="BB44" s="467"/>
      <c r="BC44" s="467"/>
      <c r="BD44" s="467"/>
      <c r="BE44" s="467"/>
      <c r="BF44" s="468"/>
    </row>
    <row r="45" spans="1:256" s="69" customFormat="1" ht="15" customHeight="1" thickBot="1" x14ac:dyDescent="0.25">
      <c r="B45" s="454" t="s">
        <v>43</v>
      </c>
      <c r="C45" s="455"/>
      <c r="D45" s="455"/>
      <c r="E45" s="455"/>
      <c r="F45" s="455"/>
      <c r="G45" s="455"/>
      <c r="H45" s="455"/>
      <c r="I45" s="334"/>
      <c r="J45" s="334"/>
      <c r="K45" s="334"/>
      <c r="L45" s="334"/>
      <c r="M45" s="333"/>
      <c r="N45" s="333"/>
      <c r="O45" s="333"/>
      <c r="P45" s="333"/>
      <c r="Q45" s="336"/>
      <c r="R45" s="336"/>
      <c r="S45" s="336"/>
      <c r="T45" s="336"/>
      <c r="U45" s="336"/>
      <c r="V45" s="89"/>
      <c r="W45" s="89"/>
      <c r="X45" s="89"/>
      <c r="Y45" s="89"/>
      <c r="Z45" s="89"/>
      <c r="AA45" s="89"/>
      <c r="AB45" s="89"/>
      <c r="AC45" s="90"/>
      <c r="AE45" s="454" t="s">
        <v>47</v>
      </c>
      <c r="AF45" s="455"/>
      <c r="AG45" s="455"/>
      <c r="AH45" s="460"/>
      <c r="AI45" s="460"/>
      <c r="AJ45" s="460"/>
      <c r="AK45" s="460"/>
      <c r="AL45" s="460"/>
      <c r="AM45" s="89"/>
      <c r="AN45" s="455" t="s">
        <v>48</v>
      </c>
      <c r="AO45" s="455"/>
      <c r="AP45" s="455"/>
      <c r="AQ45" s="455"/>
      <c r="AR45" s="482"/>
      <c r="AS45" s="482"/>
      <c r="AT45" s="482"/>
      <c r="AU45" s="482"/>
      <c r="AV45" s="482"/>
      <c r="AW45" s="89"/>
      <c r="AX45" s="458"/>
      <c r="AY45" s="458"/>
      <c r="AZ45" s="458"/>
      <c r="BA45" s="469"/>
      <c r="BB45" s="469"/>
      <c r="BC45" s="469"/>
      <c r="BD45" s="469"/>
      <c r="BE45" s="469"/>
      <c r="BF45" s="470"/>
    </row>
    <row r="46" spans="1:256" ht="7.5" customHeight="1" x14ac:dyDescent="0.2"/>
    <row r="47" spans="1:256" s="5" customFormat="1" ht="12.75" customHeight="1" thickBot="1" x14ac:dyDescent="0.25">
      <c r="B47" s="420" t="s">
        <v>133</v>
      </c>
      <c r="C47" s="420"/>
      <c r="D47" s="420"/>
      <c r="E47" s="420"/>
      <c r="F47" s="420"/>
      <c r="G47" s="420"/>
      <c r="H47" s="420"/>
      <c r="I47" s="420"/>
      <c r="J47" s="420"/>
      <c r="K47" s="420"/>
      <c r="L47" s="420"/>
      <c r="M47" s="420"/>
      <c r="N47" s="420"/>
      <c r="O47" s="420"/>
      <c r="P47" s="420"/>
      <c r="Q47" s="420"/>
      <c r="R47" s="420"/>
      <c r="S47" s="420"/>
      <c r="T47" s="420"/>
      <c r="U47" s="420"/>
      <c r="V47" s="420"/>
      <c r="W47" s="420"/>
      <c r="X47" s="420"/>
      <c r="Y47" s="420"/>
      <c r="Z47" s="420"/>
      <c r="AA47" s="420"/>
      <c r="AB47" s="420"/>
      <c r="AC47" s="420"/>
      <c r="AD47" s="420"/>
      <c r="AE47" s="420"/>
      <c r="AF47" s="420"/>
      <c r="AG47" s="420"/>
      <c r="AH47" s="420"/>
      <c r="AI47" s="420"/>
      <c r="AJ47" s="420"/>
      <c r="AK47" s="420"/>
      <c r="AL47" s="420"/>
      <c r="AM47" s="420"/>
      <c r="AN47" s="420"/>
      <c r="AO47" s="420"/>
      <c r="AP47" s="420"/>
      <c r="AQ47" s="420"/>
      <c r="AR47" s="420"/>
      <c r="AS47" s="420"/>
      <c r="AT47" s="420"/>
      <c r="AU47" s="420"/>
      <c r="AV47" s="420"/>
      <c r="AW47" s="420"/>
      <c r="AX47" s="420"/>
      <c r="AY47" s="420"/>
      <c r="AZ47" s="420"/>
      <c r="BA47" s="420"/>
      <c r="BB47" s="420"/>
      <c r="BC47" s="420"/>
      <c r="BD47" s="420"/>
      <c r="BE47" s="420"/>
      <c r="BF47" s="420"/>
    </row>
    <row r="48" spans="1:256" s="69" customFormat="1" ht="15" customHeight="1" x14ac:dyDescent="0.2">
      <c r="B48" s="387" t="s">
        <v>67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  <c r="P48" s="388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9"/>
      <c r="AB48" s="357" t="s">
        <v>127</v>
      </c>
      <c r="AC48" s="358"/>
      <c r="AD48" s="358"/>
      <c r="AE48" s="358"/>
      <c r="AF48" s="358"/>
      <c r="AG48" s="358"/>
      <c r="AH48" s="358"/>
      <c r="AI48" s="359"/>
      <c r="AJ48" s="91" t="s">
        <v>49</v>
      </c>
      <c r="AK48" s="367"/>
      <c r="AL48" s="368"/>
      <c r="AM48" s="368"/>
      <c r="AN48" s="369"/>
      <c r="AO48" s="370" t="s">
        <v>52</v>
      </c>
      <c r="AP48" s="371"/>
      <c r="AQ48" s="371"/>
      <c r="AR48" s="371"/>
      <c r="AS48" s="371"/>
      <c r="AT48" s="372"/>
      <c r="AV48" s="92" t="s">
        <v>49</v>
      </c>
      <c r="AW48" s="451"/>
      <c r="AX48" s="452"/>
      <c r="AY48" s="452"/>
      <c r="AZ48" s="452"/>
      <c r="BA48" s="370" t="s">
        <v>54</v>
      </c>
      <c r="BB48" s="371"/>
      <c r="BC48" s="371"/>
      <c r="BD48" s="371"/>
      <c r="BE48" s="371"/>
      <c r="BF48" s="379"/>
    </row>
    <row r="49" spans="2:58" s="69" customFormat="1" ht="15" customHeight="1" x14ac:dyDescent="0.2">
      <c r="B49" s="390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391"/>
      <c r="AB49" s="360"/>
      <c r="AC49" s="146"/>
      <c r="AD49" s="146"/>
      <c r="AE49" s="146"/>
      <c r="AF49" s="146"/>
      <c r="AG49" s="146"/>
      <c r="AH49" s="146"/>
      <c r="AI49" s="361"/>
      <c r="AJ49" s="93" t="s">
        <v>50</v>
      </c>
      <c r="AK49" s="343"/>
      <c r="AL49" s="344"/>
      <c r="AM49" s="344"/>
      <c r="AN49" s="345"/>
      <c r="AO49" s="355" t="s">
        <v>47</v>
      </c>
      <c r="AP49" s="356"/>
      <c r="AQ49" s="356"/>
      <c r="AR49" s="375"/>
      <c r="AS49" s="377"/>
      <c r="AT49" s="378"/>
      <c r="AV49" s="94" t="s">
        <v>50</v>
      </c>
      <c r="AW49" s="384"/>
      <c r="AX49" s="385"/>
      <c r="AY49" s="385"/>
      <c r="AZ49" s="386"/>
      <c r="BA49" s="355" t="s">
        <v>47</v>
      </c>
      <c r="BB49" s="356"/>
      <c r="BC49" s="356"/>
      <c r="BD49" s="375"/>
      <c r="BE49" s="375"/>
      <c r="BF49" s="376"/>
    </row>
    <row r="50" spans="2:58" s="69" customFormat="1" ht="15" customHeight="1" thickBot="1" x14ac:dyDescent="0.25">
      <c r="B50" s="392"/>
      <c r="C50" s="393"/>
      <c r="D50" s="393"/>
      <c r="E50" s="393"/>
      <c r="F50" s="393"/>
      <c r="G50" s="393"/>
      <c r="H50" s="393"/>
      <c r="I50" s="393"/>
      <c r="J50" s="393"/>
      <c r="K50" s="393"/>
      <c r="L50" s="393"/>
      <c r="M50" s="393"/>
      <c r="N50" s="393"/>
      <c r="O50" s="393"/>
      <c r="P50" s="393"/>
      <c r="Q50" s="393"/>
      <c r="R50" s="393"/>
      <c r="S50" s="393"/>
      <c r="T50" s="393"/>
      <c r="U50" s="393"/>
      <c r="V50" s="393"/>
      <c r="W50" s="393"/>
      <c r="X50" s="393"/>
      <c r="Y50" s="393"/>
      <c r="Z50" s="393"/>
      <c r="AA50" s="394"/>
      <c r="AB50" s="362"/>
      <c r="AC50" s="363"/>
      <c r="AD50" s="363"/>
      <c r="AE50" s="363"/>
      <c r="AF50" s="363"/>
      <c r="AG50" s="363"/>
      <c r="AH50" s="363"/>
      <c r="AI50" s="364"/>
      <c r="AJ50" s="95" t="s">
        <v>51</v>
      </c>
      <c r="AK50" s="340"/>
      <c r="AL50" s="341"/>
      <c r="AM50" s="341"/>
      <c r="AN50" s="342"/>
      <c r="AO50" s="382" t="s">
        <v>53</v>
      </c>
      <c r="AP50" s="383"/>
      <c r="AQ50" s="383"/>
      <c r="AR50" s="365" t="str">
        <f>IF(AK48="","",IF(AK49="",(AK48/(AK48+AK50))*100,(((AK48+(AK49/2))/(SUM(AK48:AN50))*100))))</f>
        <v/>
      </c>
      <c r="AS50" s="365"/>
      <c r="AT50" s="366"/>
      <c r="AU50" s="96"/>
      <c r="AV50" s="97" t="s">
        <v>51</v>
      </c>
      <c r="AW50" s="380"/>
      <c r="AX50" s="334"/>
      <c r="AY50" s="334"/>
      <c r="AZ50" s="381"/>
      <c r="BA50" s="373" t="s">
        <v>53</v>
      </c>
      <c r="BB50" s="374"/>
      <c r="BC50" s="374"/>
      <c r="BD50" s="365" t="str">
        <f>IF(AW48="","",IF(AW49="",(AW48/(AW48+AW50))*100,(((AW48+(AW49/2))/(SUM(AW48:AZ50))*100))))</f>
        <v/>
      </c>
      <c r="BE50" s="365"/>
      <c r="BF50" s="366"/>
    </row>
    <row r="51" spans="2:58" ht="7.5" customHeight="1" thickBot="1" x14ac:dyDescent="0.2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</row>
    <row r="52" spans="2:58" ht="15" customHeight="1" x14ac:dyDescent="0.2">
      <c r="B52" s="449" t="s">
        <v>57</v>
      </c>
      <c r="C52" s="449"/>
      <c r="D52" s="449"/>
      <c r="E52" s="449"/>
      <c r="F52" s="449"/>
      <c r="G52" s="449"/>
      <c r="H52" s="449"/>
      <c r="I52" s="449"/>
      <c r="J52" s="449"/>
      <c r="K52" s="449"/>
      <c r="L52" s="449"/>
      <c r="M52" s="449"/>
      <c r="N52" s="449"/>
      <c r="O52" s="449"/>
      <c r="P52" s="449"/>
      <c r="Q52" s="449"/>
      <c r="R52" s="449"/>
      <c r="S52" s="449"/>
      <c r="T52" s="449"/>
      <c r="U52" s="449"/>
      <c r="V52" s="449"/>
      <c r="W52" s="449"/>
      <c r="X52" s="449"/>
      <c r="Y52" s="449"/>
      <c r="Z52" s="449"/>
      <c r="AA52" s="449"/>
      <c r="AB52" s="449"/>
      <c r="AC52" s="449"/>
      <c r="AD52" s="119"/>
      <c r="AE52" s="119"/>
      <c r="AF52" s="119"/>
      <c r="AG52" s="119"/>
      <c r="AH52" s="119"/>
      <c r="AI52" s="119"/>
      <c r="AJ52" s="119"/>
      <c r="AK52" s="119"/>
      <c r="AL52" s="119"/>
      <c r="AM52" s="122"/>
      <c r="AN52" s="475"/>
      <c r="AO52" s="476"/>
      <c r="AP52" s="476"/>
      <c r="AQ52" s="476"/>
      <c r="AR52" s="476"/>
      <c r="AS52" s="476"/>
      <c r="AT52" s="476"/>
      <c r="AU52" s="486" t="s">
        <v>65</v>
      </c>
      <c r="AV52" s="487"/>
      <c r="AW52" s="487"/>
      <c r="AX52" s="487"/>
      <c r="AY52" s="488"/>
      <c r="AZ52" s="483" t="s">
        <v>64</v>
      </c>
      <c r="BA52" s="484"/>
      <c r="BB52" s="484"/>
      <c r="BC52" s="484"/>
      <c r="BD52" s="484"/>
      <c r="BE52" s="484"/>
      <c r="BF52" s="485"/>
    </row>
    <row r="53" spans="2:58" ht="15" customHeight="1" x14ac:dyDescent="0.2">
      <c r="B53" s="120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22"/>
      <c r="AN53" s="477"/>
      <c r="AO53" s="478"/>
      <c r="AP53" s="478"/>
      <c r="AQ53" s="478"/>
      <c r="AR53" s="478"/>
      <c r="AS53" s="478"/>
      <c r="AT53" s="478"/>
      <c r="AU53" s="347"/>
      <c r="AV53" s="348"/>
      <c r="AW53" s="348"/>
      <c r="AX53" s="348"/>
      <c r="AY53" s="349"/>
      <c r="AZ53" s="347"/>
      <c r="BA53" s="348"/>
      <c r="BB53" s="348"/>
      <c r="BC53" s="348"/>
      <c r="BD53" s="348"/>
      <c r="BE53" s="348"/>
      <c r="BF53" s="353"/>
    </row>
    <row r="54" spans="2:58" ht="15" customHeight="1" thickBot="1" x14ac:dyDescent="0.25"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2"/>
      <c r="AN54" s="479"/>
      <c r="AO54" s="480"/>
      <c r="AP54" s="480"/>
      <c r="AQ54" s="480"/>
      <c r="AR54" s="480"/>
      <c r="AS54" s="480"/>
      <c r="AT54" s="480"/>
      <c r="AU54" s="350"/>
      <c r="AV54" s="351"/>
      <c r="AW54" s="351"/>
      <c r="AX54" s="351"/>
      <c r="AY54" s="352"/>
      <c r="AZ54" s="350"/>
      <c r="BA54" s="351"/>
      <c r="BB54" s="351"/>
      <c r="BC54" s="351"/>
      <c r="BD54" s="351"/>
      <c r="BE54" s="351"/>
      <c r="BF54" s="354"/>
    </row>
    <row r="55" spans="2:58" ht="7.5" customHeight="1" thickBot="1" x14ac:dyDescent="0.25"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137"/>
      <c r="BD55" s="137"/>
      <c r="BE55" s="137"/>
      <c r="BF55" s="137"/>
    </row>
    <row r="56" spans="2:58" s="4" customFormat="1" ht="10.5" customHeight="1" x14ac:dyDescent="0.2">
      <c r="B56" s="249" t="s">
        <v>19</v>
      </c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1"/>
      <c r="P56" s="253" t="s">
        <v>64</v>
      </c>
      <c r="Q56" s="250"/>
      <c r="R56" s="250"/>
      <c r="S56" s="250"/>
      <c r="T56" s="250"/>
      <c r="U56" s="250"/>
      <c r="V56" s="251"/>
      <c r="W56" s="253" t="s">
        <v>63</v>
      </c>
      <c r="X56" s="250"/>
      <c r="Y56" s="250"/>
      <c r="Z56" s="250"/>
      <c r="AA56" s="250"/>
      <c r="AB56" s="250"/>
      <c r="AC56" s="250"/>
      <c r="AD56" s="99"/>
      <c r="AE56" s="250" t="s">
        <v>20</v>
      </c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1"/>
      <c r="AS56" s="253" t="s">
        <v>64</v>
      </c>
      <c r="AT56" s="250"/>
      <c r="AU56" s="250"/>
      <c r="AV56" s="250"/>
      <c r="AW56" s="250"/>
      <c r="AX56" s="250"/>
      <c r="AY56" s="251"/>
      <c r="AZ56" s="250" t="s">
        <v>63</v>
      </c>
      <c r="BA56" s="250"/>
      <c r="BB56" s="250"/>
      <c r="BC56" s="250"/>
      <c r="BD56" s="250"/>
      <c r="BE56" s="250"/>
      <c r="BF56" s="346"/>
    </row>
    <row r="57" spans="2:58" ht="17.25" customHeight="1" thickBot="1" x14ac:dyDescent="0.25">
      <c r="B57" s="252"/>
      <c r="C57" s="247"/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8"/>
      <c r="P57" s="246"/>
      <c r="Q57" s="247"/>
      <c r="R57" s="247"/>
      <c r="S57" s="247"/>
      <c r="T57" s="247"/>
      <c r="U57" s="247"/>
      <c r="V57" s="248"/>
      <c r="W57" s="254"/>
      <c r="X57" s="255"/>
      <c r="Y57" s="255"/>
      <c r="Z57" s="255"/>
      <c r="AA57" s="255"/>
      <c r="AB57" s="255"/>
      <c r="AC57" s="255"/>
      <c r="AD57" s="66"/>
      <c r="AE57" s="257"/>
      <c r="AF57" s="247"/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247"/>
      <c r="AR57" s="248"/>
      <c r="AS57" s="246"/>
      <c r="AT57" s="247"/>
      <c r="AU57" s="247"/>
      <c r="AV57" s="247"/>
      <c r="AW57" s="247"/>
      <c r="AX57" s="247"/>
      <c r="AY57" s="248"/>
      <c r="AZ57" s="255"/>
      <c r="BA57" s="255"/>
      <c r="BB57" s="255"/>
      <c r="BC57" s="255"/>
      <c r="BD57" s="255"/>
      <c r="BE57" s="255"/>
      <c r="BF57" s="256"/>
    </row>
    <row r="58" spans="2:58" s="69" customFormat="1" ht="15.75" customHeight="1" x14ac:dyDescent="0.2">
      <c r="B58" s="69" t="s">
        <v>16</v>
      </c>
      <c r="I58" s="339" t="s">
        <v>17</v>
      </c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X58" s="339" t="s">
        <v>18</v>
      </c>
      <c r="Y58" s="339"/>
      <c r="Z58" s="339"/>
      <c r="AA58" s="339"/>
      <c r="AD58" s="144" t="s">
        <v>62</v>
      </c>
      <c r="AE58" s="339"/>
      <c r="AF58" s="339"/>
      <c r="AG58" s="339"/>
      <c r="AH58" s="339"/>
      <c r="AI58" s="339"/>
      <c r="AJ58" s="339"/>
      <c r="AK58" s="339"/>
      <c r="AN58" s="100"/>
      <c r="AO58" s="100"/>
      <c r="AP58" s="100"/>
      <c r="AQ58" s="100"/>
      <c r="AR58" s="100"/>
      <c r="AS58" s="100"/>
      <c r="AX58" s="100"/>
      <c r="AY58" s="100"/>
      <c r="AZ58" s="100"/>
      <c r="BA58" s="100"/>
      <c r="BB58" s="100"/>
    </row>
  </sheetData>
  <mergeCells count="289">
    <mergeCell ref="BO36:BP36"/>
    <mergeCell ref="BO37:BP37"/>
    <mergeCell ref="BO38:BP38"/>
    <mergeCell ref="BO39:BP39"/>
    <mergeCell ref="BO40:BP40"/>
    <mergeCell ref="AR45:AV45"/>
    <mergeCell ref="AZ52:BF52"/>
    <mergeCell ref="AU52:AY52"/>
    <mergeCell ref="BO29:BP34"/>
    <mergeCell ref="AW48:AZ48"/>
    <mergeCell ref="AE43:AG44"/>
    <mergeCell ref="B45:H45"/>
    <mergeCell ref="AX43:AZ45"/>
    <mergeCell ref="X43:AA43"/>
    <mergeCell ref="AH45:AL45"/>
    <mergeCell ref="AE45:AG45"/>
    <mergeCell ref="B47:BF47"/>
    <mergeCell ref="AN45:AQ45"/>
    <mergeCell ref="I44:L44"/>
    <mergeCell ref="B43:S43"/>
    <mergeCell ref="B44:H44"/>
    <mergeCell ref="AH43:AR43"/>
    <mergeCell ref="AH44:AR44"/>
    <mergeCell ref="AE42:BF42"/>
    <mergeCell ref="BA43:BF45"/>
    <mergeCell ref="AV31:AZ31"/>
    <mergeCell ref="AQ32:AU32"/>
    <mergeCell ref="Z37:AD38"/>
    <mergeCell ref="R34:Z34"/>
    <mergeCell ref="B42:AC42"/>
    <mergeCell ref="B35:I35"/>
    <mergeCell ref="BO35:BP35"/>
    <mergeCell ref="AB26:AD26"/>
    <mergeCell ref="T26:X26"/>
    <mergeCell ref="Y28:AA28"/>
    <mergeCell ref="Y26:AA26"/>
    <mergeCell ref="AG28:AK28"/>
    <mergeCell ref="BL8:BN8"/>
    <mergeCell ref="BL10:BN11"/>
    <mergeCell ref="AE18:AS18"/>
    <mergeCell ref="AE17:BF17"/>
    <mergeCell ref="AA10:AI10"/>
    <mergeCell ref="AJ10:AP10"/>
    <mergeCell ref="AV16:BE16"/>
    <mergeCell ref="AQ10:AX10"/>
    <mergeCell ref="AY11:BF12"/>
    <mergeCell ref="W18:AC18"/>
    <mergeCell ref="AA9:AI9"/>
    <mergeCell ref="AQ11:AX12"/>
    <mergeCell ref="AY22:BF22"/>
    <mergeCell ref="AT20:BE20"/>
    <mergeCell ref="BA23:BC23"/>
    <mergeCell ref="AQ23:AU23"/>
    <mergeCell ref="BA28:BC28"/>
    <mergeCell ref="BA27:BC27"/>
    <mergeCell ref="AV27:AZ27"/>
    <mergeCell ref="R20:V20"/>
    <mergeCell ref="W20:AC20"/>
    <mergeCell ref="L25:O25"/>
    <mergeCell ref="T23:X23"/>
    <mergeCell ref="AB25:AD25"/>
    <mergeCell ref="Y25:AA25"/>
    <mergeCell ref="AB23:AD23"/>
    <mergeCell ref="AB24:AD24"/>
    <mergeCell ref="Y24:AA24"/>
    <mergeCell ref="M17:Q17"/>
    <mergeCell ref="B11:P11"/>
    <mergeCell ref="B12:P12"/>
    <mergeCell ref="B16:L16"/>
    <mergeCell ref="W16:AC16"/>
    <mergeCell ref="AA12:AI12"/>
    <mergeCell ref="M16:Q16"/>
    <mergeCell ref="R16:V16"/>
    <mergeCell ref="B14:AC14"/>
    <mergeCell ref="Q11:Z11"/>
    <mergeCell ref="Q12:Z12"/>
    <mergeCell ref="B15:AC15"/>
    <mergeCell ref="AW2:BF3"/>
    <mergeCell ref="B2:K2"/>
    <mergeCell ref="B3:K3"/>
    <mergeCell ref="L2:AV2"/>
    <mergeCell ref="L3:AV3"/>
    <mergeCell ref="D5:G5"/>
    <mergeCell ref="L5:R5"/>
    <mergeCell ref="W5:AD5"/>
    <mergeCell ref="G26:K26"/>
    <mergeCell ref="BD23:BF23"/>
    <mergeCell ref="AV24:AZ24"/>
    <mergeCell ref="AL24:AP24"/>
    <mergeCell ref="AQ24:AU24"/>
    <mergeCell ref="AG24:AK24"/>
    <mergeCell ref="AE7:BF7"/>
    <mergeCell ref="P26:S26"/>
    <mergeCell ref="AE20:AS20"/>
    <mergeCell ref="AE19:BF19"/>
    <mergeCell ref="AT18:BE18"/>
    <mergeCell ref="AQ9:AX9"/>
    <mergeCell ref="T25:X25"/>
    <mergeCell ref="AG26:AK26"/>
    <mergeCell ref="G7:U7"/>
    <mergeCell ref="BA26:BC26"/>
    <mergeCell ref="AQ26:AU26"/>
    <mergeCell ref="AV25:AZ25"/>
    <mergeCell ref="BA25:BC25"/>
    <mergeCell ref="AL28:AP28"/>
    <mergeCell ref="AQ25:AU25"/>
    <mergeCell ref="AL26:AP26"/>
    <mergeCell ref="BD25:BF25"/>
    <mergeCell ref="BD26:BF26"/>
    <mergeCell ref="BD28:BF28"/>
    <mergeCell ref="AW50:AZ50"/>
    <mergeCell ref="AO50:AQ50"/>
    <mergeCell ref="AW49:AZ49"/>
    <mergeCell ref="B48:AA50"/>
    <mergeCell ref="B55:BF55"/>
    <mergeCell ref="BD27:BF27"/>
    <mergeCell ref="AQ27:AU27"/>
    <mergeCell ref="AL27:AP27"/>
    <mergeCell ref="AQ28:AU28"/>
    <mergeCell ref="B52:AC52"/>
    <mergeCell ref="AN52:AT52"/>
    <mergeCell ref="AN53:AT53"/>
    <mergeCell ref="AN54:AT54"/>
    <mergeCell ref="H39:X39"/>
    <mergeCell ref="M44:P45"/>
    <mergeCell ref="I45:L45"/>
    <mergeCell ref="Q44:U45"/>
    <mergeCell ref="Y39:AD39"/>
    <mergeCell ref="AD58:AK58"/>
    <mergeCell ref="AK50:AN50"/>
    <mergeCell ref="AK49:AN49"/>
    <mergeCell ref="AZ56:BF56"/>
    <mergeCell ref="AU53:AY54"/>
    <mergeCell ref="AZ53:BF54"/>
    <mergeCell ref="I58:U58"/>
    <mergeCell ref="X58:AA58"/>
    <mergeCell ref="BA49:BC49"/>
    <mergeCell ref="AB48:AI50"/>
    <mergeCell ref="BD50:BF50"/>
    <mergeCell ref="AK48:AN48"/>
    <mergeCell ref="AO48:AT48"/>
    <mergeCell ref="AO49:AQ49"/>
    <mergeCell ref="BA50:BC50"/>
    <mergeCell ref="BD49:BF49"/>
    <mergeCell ref="AR49:AT49"/>
    <mergeCell ref="AR50:AT50"/>
    <mergeCell ref="BA48:BF48"/>
    <mergeCell ref="AB32:AD32"/>
    <mergeCell ref="Y32:AA32"/>
    <mergeCell ref="AG32:AP32"/>
    <mergeCell ref="AA34:AK35"/>
    <mergeCell ref="AN39:AU40"/>
    <mergeCell ref="AL35:AS35"/>
    <mergeCell ref="AE39:AL40"/>
    <mergeCell ref="AE37:AS38"/>
    <mergeCell ref="AL34:AS34"/>
    <mergeCell ref="L37:Y38"/>
    <mergeCell ref="L32:O32"/>
    <mergeCell ref="P32:S32"/>
    <mergeCell ref="Y40:AD40"/>
    <mergeCell ref="B36:BF36"/>
    <mergeCell ref="B32:F32"/>
    <mergeCell ref="AG33:AU33"/>
    <mergeCell ref="B33:L33"/>
    <mergeCell ref="M33:AD33"/>
    <mergeCell ref="AV33:BF33"/>
    <mergeCell ref="J34:Q35"/>
    <mergeCell ref="B39:F40"/>
    <mergeCell ref="B37:K38"/>
    <mergeCell ref="R35:Z35"/>
    <mergeCell ref="B34:I34"/>
    <mergeCell ref="AL31:AP31"/>
    <mergeCell ref="AE23:AF33"/>
    <mergeCell ref="T28:X28"/>
    <mergeCell ref="T24:X24"/>
    <mergeCell ref="AG31:AK31"/>
    <mergeCell ref="B31:F31"/>
    <mergeCell ref="B30:F30"/>
    <mergeCell ref="AL25:AP25"/>
    <mergeCell ref="AG29:AK29"/>
    <mergeCell ref="L29:O29"/>
    <mergeCell ref="G29:K29"/>
    <mergeCell ref="AB29:AD29"/>
    <mergeCell ref="P29:S29"/>
    <mergeCell ref="Y29:AA29"/>
    <mergeCell ref="T29:X29"/>
    <mergeCell ref="L30:O30"/>
    <mergeCell ref="G32:K32"/>
    <mergeCell ref="L31:O31"/>
    <mergeCell ref="T30:X30"/>
    <mergeCell ref="G31:K31"/>
    <mergeCell ref="Y31:AA31"/>
    <mergeCell ref="T31:X31"/>
    <mergeCell ref="G30:K30"/>
    <mergeCell ref="T32:X32"/>
    <mergeCell ref="AB31:AD31"/>
    <mergeCell ref="AV26:AZ26"/>
    <mergeCell ref="AG27:AK27"/>
    <mergeCell ref="P27:S27"/>
    <mergeCell ref="Y27:AA27"/>
    <mergeCell ref="AB27:AD27"/>
    <mergeCell ref="T27:X27"/>
    <mergeCell ref="B7:F7"/>
    <mergeCell ref="V7:AD7"/>
    <mergeCell ref="B10:Z10"/>
    <mergeCell ref="AY10:BF10"/>
    <mergeCell ref="B17:L17"/>
    <mergeCell ref="R17:V17"/>
    <mergeCell ref="W17:AC17"/>
    <mergeCell ref="BD24:BF24"/>
    <mergeCell ref="AA11:AI11"/>
    <mergeCell ref="B8:F8"/>
    <mergeCell ref="AE8:BF8"/>
    <mergeCell ref="AY9:BF9"/>
    <mergeCell ref="V8:AD8"/>
    <mergeCell ref="AJ9:AP9"/>
    <mergeCell ref="G8:U8"/>
    <mergeCell ref="B9:Z9"/>
    <mergeCell ref="W19:AC19"/>
    <mergeCell ref="AS57:AY57"/>
    <mergeCell ref="B56:O56"/>
    <mergeCell ref="B57:O57"/>
    <mergeCell ref="P56:V56"/>
    <mergeCell ref="P57:V57"/>
    <mergeCell ref="W56:AC56"/>
    <mergeCell ref="W57:AC57"/>
    <mergeCell ref="AZ57:BF57"/>
    <mergeCell ref="AE57:AR57"/>
    <mergeCell ref="AE56:AR56"/>
    <mergeCell ref="AS56:AY56"/>
    <mergeCell ref="P31:S31"/>
    <mergeCell ref="AV28:AZ28"/>
    <mergeCell ref="AV30:AZ30"/>
    <mergeCell ref="AQ29:AU29"/>
    <mergeCell ref="B23:F23"/>
    <mergeCell ref="L23:S23"/>
    <mergeCell ref="P24:S24"/>
    <mergeCell ref="Y23:AA23"/>
    <mergeCell ref="AL23:AP23"/>
    <mergeCell ref="AG25:AK25"/>
    <mergeCell ref="L27:O27"/>
    <mergeCell ref="L26:O26"/>
    <mergeCell ref="P25:S25"/>
    <mergeCell ref="AL30:AP30"/>
    <mergeCell ref="AB30:AD30"/>
    <mergeCell ref="Y30:AA30"/>
    <mergeCell ref="P30:S30"/>
    <mergeCell ref="AG30:AK30"/>
    <mergeCell ref="B27:F27"/>
    <mergeCell ref="B26:F26"/>
    <mergeCell ref="B25:F25"/>
    <mergeCell ref="L28:O28"/>
    <mergeCell ref="P28:S28"/>
    <mergeCell ref="AB28:AD28"/>
    <mergeCell ref="B18:L18"/>
    <mergeCell ref="R18:V18"/>
    <mergeCell ref="M18:Q18"/>
    <mergeCell ref="B20:L20"/>
    <mergeCell ref="M20:Q20"/>
    <mergeCell ref="B19:L19"/>
    <mergeCell ref="M19:Q19"/>
    <mergeCell ref="R19:V19"/>
    <mergeCell ref="BD29:BF29"/>
    <mergeCell ref="BA29:BC29"/>
    <mergeCell ref="AV29:AZ29"/>
    <mergeCell ref="B24:F24"/>
    <mergeCell ref="G24:K24"/>
    <mergeCell ref="G23:K23"/>
    <mergeCell ref="BA24:BC24"/>
    <mergeCell ref="L24:O24"/>
    <mergeCell ref="AV23:AZ23"/>
    <mergeCell ref="AG23:AK23"/>
    <mergeCell ref="AL29:AP29"/>
    <mergeCell ref="B29:F29"/>
    <mergeCell ref="B28:F28"/>
    <mergeCell ref="G28:K28"/>
    <mergeCell ref="G25:K25"/>
    <mergeCell ref="G27:K27"/>
    <mergeCell ref="BD30:BF30"/>
    <mergeCell ref="AV39:BF40"/>
    <mergeCell ref="BA32:BF32"/>
    <mergeCell ref="BA30:BC30"/>
    <mergeCell ref="AT34:BF35"/>
    <mergeCell ref="BD31:BF31"/>
    <mergeCell ref="AQ31:AU31"/>
    <mergeCell ref="AV32:AZ32"/>
    <mergeCell ref="BA31:BC31"/>
    <mergeCell ref="AT37:BF38"/>
    <mergeCell ref="AQ30:AU30"/>
  </mergeCells>
  <phoneticPr fontId="5" type="noConversion"/>
  <conditionalFormatting sqref="AT18:BE18 AT16:AV16">
    <cfRule type="cellIs" dxfId="7" priority="20" stopIfTrue="1" operator="equal">
      <formula>1</formula>
    </cfRule>
  </conditionalFormatting>
  <conditionalFormatting sqref="AL35">
    <cfRule type="cellIs" dxfId="6" priority="23" stopIfTrue="1" operator="equal">
      <formula>1</formula>
    </cfRule>
  </conditionalFormatting>
  <conditionalFormatting sqref="AQ24:AU31">
    <cfRule type="cellIs" dxfId="5" priority="24" stopIfTrue="1" operator="equal">
      <formula>0</formula>
    </cfRule>
  </conditionalFormatting>
  <conditionalFormatting sqref="BD24 AB24:AD32 BD25:BF31">
    <cfRule type="expression" dxfId="4" priority="39" stopIfTrue="1">
      <formula>$BO$40&gt;1</formula>
    </cfRule>
  </conditionalFormatting>
  <printOptions horizontalCentered="1"/>
  <pageMargins left="0.25" right="0.25" top="0.25" bottom="0.45" header="0.25" footer="0.25"/>
  <pageSetup scale="9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Check Box 2">
              <controlPr defaultSize="0" autoFill="0" autoLine="0" autoPict="0">
                <anchor moveWithCells="1">
                  <from>
                    <xdr:col>1</xdr:col>
                    <xdr:colOff>47625</xdr:colOff>
                    <xdr:row>3</xdr:row>
                    <xdr:rowOff>66675</xdr:rowOff>
                  </from>
                  <to>
                    <xdr:col>3</xdr:col>
                    <xdr:colOff>104775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Check Box 3">
              <controlPr defaultSize="0" autoFill="0" autoLine="0" autoPict="0">
                <anchor moveWithCells="1">
                  <from>
                    <xdr:col>9</xdr:col>
                    <xdr:colOff>47625</xdr:colOff>
                    <xdr:row>3</xdr:row>
                    <xdr:rowOff>66675</xdr:rowOff>
                  </from>
                  <to>
                    <xdr:col>11</xdr:col>
                    <xdr:colOff>66675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Check Box 4">
              <controlPr defaultSize="0" autoFill="0" autoLine="0" autoPict="0">
                <anchor moveWithCells="1">
                  <from>
                    <xdr:col>20</xdr:col>
                    <xdr:colOff>66675</xdr:colOff>
                    <xdr:row>3</xdr:row>
                    <xdr:rowOff>66675</xdr:rowOff>
                  </from>
                  <to>
                    <xdr:col>23</xdr:col>
                    <xdr:colOff>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7" name="Check Box 5">
              <controlPr defaultSize="0" autoFill="0" autoLine="0" autoPict="0">
                <anchor moveWithCells="1">
                  <from>
                    <xdr:col>6</xdr:col>
                    <xdr:colOff>76200</xdr:colOff>
                    <xdr:row>57</xdr:row>
                    <xdr:rowOff>9525</xdr:rowOff>
                  </from>
                  <to>
                    <xdr:col>9</xdr:col>
                    <xdr:colOff>9525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8" name="Check Box 6">
              <controlPr defaultSize="0" autoFill="0" autoLine="0" autoPict="0">
                <anchor moveWithCells="1">
                  <from>
                    <xdr:col>21</xdr:col>
                    <xdr:colOff>85725</xdr:colOff>
                    <xdr:row>57</xdr:row>
                    <xdr:rowOff>9525</xdr:rowOff>
                  </from>
                  <to>
                    <xdr:col>24</xdr:col>
                    <xdr:colOff>19050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9" name="Check Box 7">
              <controlPr defaultSize="0" autoFill="0" autoLine="0" autoPict="0">
                <anchor moveWithCells="1">
                  <from>
                    <xdr:col>27</xdr:col>
                    <xdr:colOff>76200</xdr:colOff>
                    <xdr:row>57</xdr:row>
                    <xdr:rowOff>9525</xdr:rowOff>
                  </from>
                  <to>
                    <xdr:col>30</xdr:col>
                    <xdr:colOff>9525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0" name="Button 8">
              <controlPr defaultSize="0" print="0" autoFill="0" autoPict="0" macro="[0]!ClearForm">
                <anchor moveWithCells="1" sizeWithCells="1">
                  <from>
                    <xdr:col>63</xdr:col>
                    <xdr:colOff>0</xdr:colOff>
                    <xdr:row>12</xdr:row>
                    <xdr:rowOff>0</xdr:rowOff>
                  </from>
                  <to>
                    <xdr:col>66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autoPageBreaks="0" fitToPage="1"/>
  </sheetPr>
  <dimension ref="A1:IV58"/>
  <sheetViews>
    <sheetView zoomScale="120" zoomScaleNormal="120" workbookViewId="0">
      <selection activeCell="BQ8" sqref="BQ8"/>
    </sheetView>
  </sheetViews>
  <sheetFormatPr defaultColWidth="9" defaultRowHeight="14.25" x14ac:dyDescent="0.2"/>
  <cols>
    <col min="1" max="1" width="0.5" style="108" customWidth="1"/>
    <col min="2" max="10" width="1.625" style="108" customWidth="1"/>
    <col min="11" max="11" width="2.125" style="108" customWidth="1"/>
    <col min="12" max="65" width="1.625" style="108" customWidth="1"/>
    <col min="66" max="16384" width="9" style="108"/>
  </cols>
  <sheetData>
    <row r="1" spans="2:66" ht="4.1500000000000004" customHeight="1" x14ac:dyDescent="0.2"/>
    <row r="2" spans="2:66" ht="18" x14ac:dyDescent="0.25"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9" t="s">
        <v>0</v>
      </c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399"/>
      <c r="AD2" s="399"/>
      <c r="AE2" s="399"/>
      <c r="AF2" s="399"/>
      <c r="AG2" s="399"/>
      <c r="AH2" s="399"/>
      <c r="AI2" s="399"/>
      <c r="AJ2" s="399"/>
      <c r="AK2" s="399"/>
      <c r="AL2" s="399"/>
      <c r="AM2" s="399"/>
      <c r="AN2" s="399"/>
      <c r="AO2" s="399"/>
      <c r="AP2" s="399"/>
      <c r="AQ2" s="399"/>
      <c r="AR2" s="399"/>
      <c r="AS2" s="399"/>
      <c r="AT2" s="399"/>
      <c r="AU2" s="399"/>
      <c r="AV2" s="399"/>
      <c r="AW2" s="395" t="s">
        <v>135</v>
      </c>
      <c r="AX2" s="396"/>
      <c r="AY2" s="396"/>
      <c r="AZ2" s="396"/>
      <c r="BA2" s="396"/>
      <c r="BB2" s="396"/>
      <c r="BC2" s="396"/>
      <c r="BD2" s="396"/>
      <c r="BE2" s="396"/>
      <c r="BF2" s="396"/>
    </row>
    <row r="3" spans="2:66" x14ac:dyDescent="0.2"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400" t="s">
        <v>1</v>
      </c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0"/>
      <c r="AI3" s="400"/>
      <c r="AJ3" s="400"/>
      <c r="AK3" s="400"/>
      <c r="AL3" s="400"/>
      <c r="AM3" s="400"/>
      <c r="AN3" s="400"/>
      <c r="AO3" s="400"/>
      <c r="AP3" s="400"/>
      <c r="AQ3" s="400"/>
      <c r="AR3" s="400"/>
      <c r="AS3" s="400"/>
      <c r="AT3" s="400"/>
      <c r="AU3" s="400"/>
      <c r="AV3" s="400"/>
      <c r="AW3" s="396"/>
      <c r="AX3" s="396"/>
      <c r="AY3" s="396"/>
      <c r="AZ3" s="396"/>
      <c r="BA3" s="396"/>
      <c r="BB3" s="396"/>
      <c r="BC3" s="396"/>
      <c r="BD3" s="396"/>
      <c r="BE3" s="396"/>
      <c r="BF3" s="396"/>
    </row>
    <row r="4" spans="2:66" ht="7.5" customHeight="1" x14ac:dyDescent="0.2"/>
    <row r="5" spans="2:66" s="69" customFormat="1" ht="12" x14ac:dyDescent="0.2">
      <c r="D5" s="401" t="s">
        <v>2</v>
      </c>
      <c r="E5" s="401"/>
      <c r="F5" s="401"/>
      <c r="G5" s="401"/>
      <c r="L5" s="401" t="s">
        <v>3</v>
      </c>
      <c r="M5" s="401"/>
      <c r="N5" s="401"/>
      <c r="O5" s="401"/>
      <c r="P5" s="401"/>
      <c r="Q5" s="401"/>
      <c r="R5" s="401"/>
      <c r="W5" s="401" t="s">
        <v>4</v>
      </c>
      <c r="X5" s="401"/>
      <c r="Y5" s="401"/>
      <c r="Z5" s="401"/>
      <c r="AA5" s="401"/>
      <c r="AB5" s="401"/>
      <c r="AC5" s="401"/>
      <c r="AD5" s="401"/>
    </row>
    <row r="6" spans="2:66" ht="5.25" customHeight="1" thickBot="1" x14ac:dyDescent="0.25"/>
    <row r="7" spans="2:66" s="4" customFormat="1" ht="10.5" customHeight="1" x14ac:dyDescent="0.2">
      <c r="B7" s="249" t="s">
        <v>5</v>
      </c>
      <c r="C7" s="250"/>
      <c r="D7" s="250"/>
      <c r="E7" s="250"/>
      <c r="F7" s="251"/>
      <c r="G7" s="253" t="s">
        <v>6</v>
      </c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1"/>
      <c r="V7" s="253" t="s">
        <v>7</v>
      </c>
      <c r="W7" s="250"/>
      <c r="X7" s="250"/>
      <c r="Y7" s="250"/>
      <c r="Z7" s="250"/>
      <c r="AA7" s="250"/>
      <c r="AB7" s="250"/>
      <c r="AC7" s="250"/>
      <c r="AD7" s="250"/>
      <c r="AE7" s="253" t="s">
        <v>8</v>
      </c>
      <c r="AF7" s="250"/>
      <c r="AG7" s="250"/>
      <c r="AH7" s="250"/>
      <c r="AI7" s="250"/>
      <c r="AJ7" s="250"/>
      <c r="AK7" s="250"/>
      <c r="AL7" s="250"/>
      <c r="AM7" s="250"/>
      <c r="AN7" s="250"/>
      <c r="AO7" s="250"/>
      <c r="AP7" s="250"/>
      <c r="AQ7" s="250"/>
      <c r="AR7" s="250"/>
      <c r="AS7" s="250"/>
      <c r="AT7" s="250"/>
      <c r="AU7" s="250"/>
      <c r="AV7" s="250"/>
      <c r="AW7" s="250"/>
      <c r="AX7" s="250"/>
      <c r="AY7" s="250"/>
      <c r="AZ7" s="250"/>
      <c r="BA7" s="250"/>
      <c r="BB7" s="250"/>
      <c r="BC7" s="250"/>
      <c r="BD7" s="250"/>
      <c r="BE7" s="250"/>
      <c r="BF7" s="346"/>
    </row>
    <row r="8" spans="2:66" s="5" customFormat="1" ht="15" customHeight="1" x14ac:dyDescent="0.2">
      <c r="B8" s="491"/>
      <c r="C8" s="492"/>
      <c r="D8" s="492"/>
      <c r="E8" s="492"/>
      <c r="F8" s="493"/>
      <c r="G8" s="494"/>
      <c r="H8" s="495"/>
      <c r="I8" s="495"/>
      <c r="J8" s="495"/>
      <c r="K8" s="495"/>
      <c r="L8" s="495"/>
      <c r="M8" s="495"/>
      <c r="N8" s="495"/>
      <c r="O8" s="495"/>
      <c r="P8" s="495"/>
      <c r="Q8" s="495"/>
      <c r="R8" s="495"/>
      <c r="S8" s="495"/>
      <c r="T8" s="495"/>
      <c r="U8" s="495"/>
      <c r="V8" s="494"/>
      <c r="W8" s="495"/>
      <c r="X8" s="495"/>
      <c r="Y8" s="495"/>
      <c r="Z8" s="495"/>
      <c r="AA8" s="495"/>
      <c r="AB8" s="495"/>
      <c r="AC8" s="495"/>
      <c r="AD8" s="495"/>
      <c r="AE8" s="494"/>
      <c r="AF8" s="495"/>
      <c r="AG8" s="495"/>
      <c r="AH8" s="495"/>
      <c r="AI8" s="495"/>
      <c r="AJ8" s="495"/>
      <c r="AK8" s="495"/>
      <c r="AL8" s="495"/>
      <c r="AM8" s="495"/>
      <c r="AN8" s="495"/>
      <c r="AO8" s="495"/>
      <c r="AP8" s="495"/>
      <c r="AQ8" s="495"/>
      <c r="AR8" s="495"/>
      <c r="AS8" s="495"/>
      <c r="AT8" s="495"/>
      <c r="AU8" s="495"/>
      <c r="AV8" s="495"/>
      <c r="AW8" s="495"/>
      <c r="AX8" s="495"/>
      <c r="AY8" s="495"/>
      <c r="AZ8" s="495"/>
      <c r="BA8" s="495"/>
      <c r="BB8" s="495"/>
      <c r="BC8" s="495"/>
      <c r="BD8" s="495"/>
      <c r="BE8" s="495"/>
      <c r="BF8" s="496"/>
      <c r="BL8" s="115"/>
      <c r="BM8" s="115"/>
      <c r="BN8" s="115"/>
    </row>
    <row r="9" spans="2:66" s="4" customFormat="1" ht="10.5" customHeight="1" x14ac:dyDescent="0.2">
      <c r="B9" s="275" t="s">
        <v>9</v>
      </c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6"/>
      <c r="P9" s="276"/>
      <c r="Q9" s="276"/>
      <c r="R9" s="276"/>
      <c r="S9" s="276"/>
      <c r="T9" s="276"/>
      <c r="U9" s="276"/>
      <c r="V9" s="276"/>
      <c r="W9" s="276"/>
      <c r="X9" s="276"/>
      <c r="Y9" s="276"/>
      <c r="Z9" s="276"/>
      <c r="AA9" s="272" t="s">
        <v>12</v>
      </c>
      <c r="AB9" s="273"/>
      <c r="AC9" s="273"/>
      <c r="AD9" s="273"/>
      <c r="AE9" s="273"/>
      <c r="AF9" s="273"/>
      <c r="AG9" s="273"/>
      <c r="AH9" s="273"/>
      <c r="AI9" s="444"/>
      <c r="AJ9" s="272" t="s">
        <v>13</v>
      </c>
      <c r="AK9" s="273"/>
      <c r="AL9" s="273"/>
      <c r="AM9" s="273"/>
      <c r="AN9" s="273"/>
      <c r="AO9" s="273"/>
      <c r="AP9" s="273"/>
      <c r="AQ9" s="489" t="s">
        <v>10</v>
      </c>
      <c r="AR9" s="490"/>
      <c r="AS9" s="490"/>
      <c r="AT9" s="490"/>
      <c r="AU9" s="490"/>
      <c r="AV9" s="490"/>
      <c r="AW9" s="490"/>
      <c r="AX9" s="490"/>
      <c r="AY9" s="272" t="s">
        <v>11</v>
      </c>
      <c r="AZ9" s="273"/>
      <c r="BA9" s="273"/>
      <c r="BB9" s="273"/>
      <c r="BC9" s="273"/>
      <c r="BD9" s="273"/>
      <c r="BE9" s="273"/>
      <c r="BF9" s="274"/>
      <c r="BL9" s="109"/>
      <c r="BM9" s="109"/>
      <c r="BN9" s="109"/>
    </row>
    <row r="10" spans="2:66" s="5" customFormat="1" ht="15" customHeight="1" thickBot="1" x14ac:dyDescent="0.25">
      <c r="B10" s="503"/>
      <c r="C10" s="504"/>
      <c r="D10" s="504"/>
      <c r="E10" s="504"/>
      <c r="F10" s="504"/>
      <c r="G10" s="504"/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5"/>
      <c r="AB10" s="506"/>
      <c r="AC10" s="506"/>
      <c r="AD10" s="506"/>
      <c r="AE10" s="506"/>
      <c r="AF10" s="506"/>
      <c r="AG10" s="506"/>
      <c r="AH10" s="506"/>
      <c r="AI10" s="506"/>
      <c r="AJ10" s="507"/>
      <c r="AK10" s="508"/>
      <c r="AL10" s="508"/>
      <c r="AM10" s="508"/>
      <c r="AN10" s="508"/>
      <c r="AO10" s="508"/>
      <c r="AP10" s="508"/>
      <c r="AQ10" s="507"/>
      <c r="AR10" s="508"/>
      <c r="AS10" s="508"/>
      <c r="AT10" s="508"/>
      <c r="AU10" s="508"/>
      <c r="AV10" s="508"/>
      <c r="AW10" s="508"/>
      <c r="AX10" s="508"/>
      <c r="AY10" s="509"/>
      <c r="AZ10" s="510"/>
      <c r="BA10" s="510"/>
      <c r="BB10" s="510"/>
      <c r="BC10" s="510"/>
      <c r="BD10" s="510"/>
      <c r="BE10" s="510"/>
      <c r="BF10" s="511"/>
      <c r="BL10" s="114"/>
      <c r="BM10" s="114"/>
      <c r="BN10" s="114"/>
    </row>
    <row r="11" spans="2:66" s="5" customFormat="1" ht="9.6" customHeight="1" x14ac:dyDescent="0.2">
      <c r="B11" s="410" t="s">
        <v>121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  <c r="P11" s="264"/>
      <c r="Q11" s="264" t="s">
        <v>76</v>
      </c>
      <c r="R11" s="264"/>
      <c r="S11" s="264"/>
      <c r="T11" s="264"/>
      <c r="U11" s="264"/>
      <c r="V11" s="264"/>
      <c r="W11" s="264"/>
      <c r="X11" s="264"/>
      <c r="Y11" s="264"/>
      <c r="Z11" s="264"/>
      <c r="AA11" s="264" t="s">
        <v>15</v>
      </c>
      <c r="AB11" s="264"/>
      <c r="AC11" s="264"/>
      <c r="AD11" s="264"/>
      <c r="AE11" s="264"/>
      <c r="AF11" s="264"/>
      <c r="AG11" s="264"/>
      <c r="AH11" s="264"/>
      <c r="AI11" s="265"/>
      <c r="AJ11" s="106"/>
      <c r="AK11" s="106"/>
      <c r="AL11" s="106"/>
      <c r="AM11" s="106"/>
      <c r="AN11" s="106"/>
      <c r="AO11" s="106"/>
      <c r="AP11" s="106"/>
      <c r="AQ11" s="445" t="s">
        <v>14</v>
      </c>
      <c r="AR11" s="445"/>
      <c r="AS11" s="445"/>
      <c r="AT11" s="445"/>
      <c r="AU11" s="445"/>
      <c r="AV11" s="445"/>
      <c r="AW11" s="445"/>
      <c r="AX11" s="445"/>
      <c r="AY11" s="497"/>
      <c r="AZ11" s="498"/>
      <c r="BA11" s="498"/>
      <c r="BB11" s="498"/>
      <c r="BC11" s="498"/>
      <c r="BD11" s="498"/>
      <c r="BE11" s="498"/>
      <c r="BF11" s="498"/>
      <c r="BL11" s="114"/>
      <c r="BM11" s="114"/>
      <c r="BN11" s="114"/>
    </row>
    <row r="12" spans="2:66" s="5" customFormat="1" ht="15" customHeight="1" thickBot="1" x14ac:dyDescent="0.25">
      <c r="B12" s="500"/>
      <c r="C12" s="501"/>
      <c r="D12" s="501"/>
      <c r="E12" s="501"/>
      <c r="F12" s="501"/>
      <c r="G12" s="501"/>
      <c r="H12" s="501"/>
      <c r="I12" s="501"/>
      <c r="J12" s="501"/>
      <c r="K12" s="501"/>
      <c r="L12" s="501"/>
      <c r="M12" s="501"/>
      <c r="N12" s="501"/>
      <c r="O12" s="501"/>
      <c r="P12" s="501"/>
      <c r="Q12" s="501"/>
      <c r="R12" s="501"/>
      <c r="S12" s="501"/>
      <c r="T12" s="501"/>
      <c r="U12" s="501"/>
      <c r="V12" s="501"/>
      <c r="W12" s="501"/>
      <c r="X12" s="501"/>
      <c r="Y12" s="501"/>
      <c r="Z12" s="501"/>
      <c r="AA12" s="501"/>
      <c r="AB12" s="501"/>
      <c r="AC12" s="501"/>
      <c r="AD12" s="501"/>
      <c r="AE12" s="501"/>
      <c r="AF12" s="501"/>
      <c r="AG12" s="501"/>
      <c r="AH12" s="501"/>
      <c r="AI12" s="502"/>
      <c r="AJ12" s="36"/>
      <c r="AK12" s="36"/>
      <c r="AL12" s="36"/>
      <c r="AM12" s="36"/>
      <c r="AN12" s="36"/>
      <c r="AO12" s="36"/>
      <c r="AP12" s="36"/>
      <c r="AQ12" s="446"/>
      <c r="AR12" s="446"/>
      <c r="AS12" s="446"/>
      <c r="AT12" s="446"/>
      <c r="AU12" s="446"/>
      <c r="AV12" s="446"/>
      <c r="AW12" s="446"/>
      <c r="AX12" s="446"/>
      <c r="AY12" s="499"/>
      <c r="AZ12" s="499"/>
      <c r="BA12" s="499"/>
      <c r="BB12" s="499"/>
      <c r="BC12" s="499"/>
      <c r="BD12" s="499"/>
      <c r="BE12" s="499"/>
      <c r="BF12" s="499"/>
      <c r="BL12" s="112"/>
      <c r="BM12" s="112"/>
      <c r="BN12" s="112"/>
    </row>
    <row r="13" spans="2:66" ht="7.5" customHeight="1" x14ac:dyDescent="0.2">
      <c r="BL13" s="107"/>
      <c r="BM13" s="107"/>
      <c r="BN13" s="107"/>
    </row>
    <row r="14" spans="2:66" s="70" customFormat="1" ht="12.75" customHeight="1" thickBot="1" x14ac:dyDescent="0.25">
      <c r="B14" s="420" t="s">
        <v>89</v>
      </c>
      <c r="C14" s="420"/>
      <c r="D14" s="420"/>
      <c r="E14" s="420"/>
      <c r="F14" s="420"/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BL14" s="113"/>
      <c r="BM14" s="113"/>
      <c r="BN14" s="113"/>
    </row>
    <row r="15" spans="2:66" s="71" customFormat="1" ht="12" customHeight="1" x14ac:dyDescent="0.2">
      <c r="B15" s="421" t="s">
        <v>25</v>
      </c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3"/>
      <c r="AE15" s="15" t="s">
        <v>113</v>
      </c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L15" s="103"/>
      <c r="BM15" s="103"/>
      <c r="BN15" s="103"/>
    </row>
    <row r="16" spans="2:66" s="71" customFormat="1" ht="15" customHeight="1" thickBot="1" x14ac:dyDescent="0.25">
      <c r="B16" s="215" t="s">
        <v>21</v>
      </c>
      <c r="C16" s="216"/>
      <c r="D16" s="216"/>
      <c r="E16" s="216"/>
      <c r="F16" s="216"/>
      <c r="G16" s="216"/>
      <c r="H16" s="216"/>
      <c r="I16" s="216"/>
      <c r="J16" s="216"/>
      <c r="K16" s="216"/>
      <c r="L16" s="413"/>
      <c r="M16" s="414" t="s">
        <v>94</v>
      </c>
      <c r="N16" s="415"/>
      <c r="O16" s="415"/>
      <c r="P16" s="415"/>
      <c r="Q16" s="419"/>
      <c r="R16" s="414" t="s">
        <v>24</v>
      </c>
      <c r="S16" s="415"/>
      <c r="T16" s="415"/>
      <c r="U16" s="415"/>
      <c r="V16" s="419"/>
      <c r="W16" s="414" t="s">
        <v>23</v>
      </c>
      <c r="X16" s="415"/>
      <c r="Y16" s="415"/>
      <c r="Z16" s="415"/>
      <c r="AA16" s="415"/>
      <c r="AB16" s="415"/>
      <c r="AC16" s="416"/>
      <c r="AE16" s="15"/>
      <c r="AF16" s="15"/>
      <c r="AG16" s="15" t="s">
        <v>114</v>
      </c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52"/>
      <c r="AU16" s="52"/>
      <c r="AV16" s="516"/>
      <c r="AW16" s="516"/>
      <c r="AX16" s="516"/>
      <c r="AY16" s="516"/>
      <c r="AZ16" s="516"/>
      <c r="BA16" s="516"/>
      <c r="BB16" s="516"/>
      <c r="BC16" s="516"/>
      <c r="BD16" s="516"/>
      <c r="BE16" s="516"/>
      <c r="BF16" s="53"/>
      <c r="BL16" s="61"/>
      <c r="BM16" s="61"/>
      <c r="BN16" s="111"/>
    </row>
    <row r="17" spans="2:83" s="71" customFormat="1" ht="15" customHeight="1" x14ac:dyDescent="0.2">
      <c r="B17" s="215" t="s">
        <v>58</v>
      </c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512"/>
      <c r="N17" s="513"/>
      <c r="O17" s="513"/>
      <c r="P17" s="513"/>
      <c r="Q17" s="513"/>
      <c r="R17" s="512"/>
      <c r="S17" s="513"/>
      <c r="T17" s="513"/>
      <c r="U17" s="513"/>
      <c r="V17" s="513"/>
      <c r="W17" s="512"/>
      <c r="X17" s="513"/>
      <c r="Y17" s="513"/>
      <c r="Z17" s="513"/>
      <c r="AA17" s="513"/>
      <c r="AB17" s="513"/>
      <c r="AC17" s="514"/>
      <c r="AE17" s="433" t="s">
        <v>90</v>
      </c>
      <c r="AF17" s="434"/>
      <c r="AG17" s="434"/>
      <c r="AH17" s="434"/>
      <c r="AI17" s="434"/>
      <c r="AJ17" s="434"/>
      <c r="AK17" s="434"/>
      <c r="AL17" s="434"/>
      <c r="AM17" s="434"/>
      <c r="AN17" s="434"/>
      <c r="AO17" s="434"/>
      <c r="AP17" s="434"/>
      <c r="AQ17" s="434"/>
      <c r="AR17" s="434"/>
      <c r="AS17" s="434"/>
      <c r="AT17" s="434"/>
      <c r="AU17" s="434"/>
      <c r="AV17" s="434"/>
      <c r="AW17" s="434"/>
      <c r="AX17" s="434"/>
      <c r="AY17" s="434"/>
      <c r="AZ17" s="434"/>
      <c r="BA17" s="434"/>
      <c r="BB17" s="434"/>
      <c r="BC17" s="434"/>
      <c r="BD17" s="434"/>
      <c r="BE17" s="434"/>
      <c r="BF17" s="435"/>
    </row>
    <row r="18" spans="2:83" s="71" customFormat="1" ht="15" customHeight="1" x14ac:dyDescent="0.2">
      <c r="B18" s="215" t="s">
        <v>111</v>
      </c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512"/>
      <c r="N18" s="513"/>
      <c r="O18" s="513"/>
      <c r="P18" s="513"/>
      <c r="Q18" s="513"/>
      <c r="R18" s="512"/>
      <c r="S18" s="513"/>
      <c r="T18" s="513"/>
      <c r="U18" s="513"/>
      <c r="V18" s="513"/>
      <c r="W18" s="512"/>
      <c r="X18" s="513"/>
      <c r="Y18" s="513"/>
      <c r="Z18" s="513"/>
      <c r="AA18" s="513"/>
      <c r="AB18" s="513"/>
      <c r="AC18" s="514"/>
      <c r="AE18" s="432" t="s">
        <v>61</v>
      </c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515"/>
      <c r="AU18" s="515"/>
      <c r="AV18" s="515"/>
      <c r="AW18" s="515"/>
      <c r="AX18" s="515"/>
      <c r="AY18" s="515"/>
      <c r="AZ18" s="515"/>
      <c r="BA18" s="515"/>
      <c r="BB18" s="515"/>
      <c r="BC18" s="515"/>
      <c r="BD18" s="515"/>
      <c r="BE18" s="515"/>
      <c r="BF18" s="72"/>
    </row>
    <row r="19" spans="2:83" s="71" customFormat="1" ht="15" customHeight="1" x14ac:dyDescent="0.2">
      <c r="B19" s="215" t="s">
        <v>59</v>
      </c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24"/>
      <c r="N19" s="225"/>
      <c r="O19" s="225"/>
      <c r="P19" s="225"/>
      <c r="Q19" s="226"/>
      <c r="R19" s="224"/>
      <c r="S19" s="225"/>
      <c r="T19" s="225"/>
      <c r="U19" s="225"/>
      <c r="V19" s="226"/>
      <c r="W19" s="224"/>
      <c r="X19" s="225"/>
      <c r="Y19" s="225"/>
      <c r="Z19" s="225"/>
      <c r="AA19" s="225"/>
      <c r="AB19" s="225"/>
      <c r="AC19" s="277"/>
      <c r="AE19" s="406"/>
      <c r="AF19" s="407"/>
      <c r="AG19" s="407"/>
      <c r="AH19" s="407"/>
      <c r="AI19" s="407"/>
      <c r="AJ19" s="407"/>
      <c r="AK19" s="407"/>
      <c r="AL19" s="407"/>
      <c r="AM19" s="407"/>
      <c r="AN19" s="407"/>
      <c r="AO19" s="407"/>
      <c r="AP19" s="407"/>
      <c r="AQ19" s="407"/>
      <c r="AR19" s="407"/>
      <c r="AS19" s="407"/>
      <c r="AT19" s="407"/>
      <c r="AU19" s="407"/>
      <c r="AV19" s="407"/>
      <c r="AW19" s="407"/>
      <c r="AX19" s="407"/>
      <c r="AY19" s="407"/>
      <c r="AZ19" s="407"/>
      <c r="BA19" s="407"/>
      <c r="BB19" s="407"/>
      <c r="BC19" s="407"/>
      <c r="BD19" s="407"/>
      <c r="BE19" s="407"/>
      <c r="BF19" s="408"/>
    </row>
    <row r="20" spans="2:83" s="71" customFormat="1" ht="15" customHeight="1" thickBot="1" x14ac:dyDescent="0.25">
      <c r="B20" s="219" t="s">
        <v>22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1"/>
      <c r="N20" s="222"/>
      <c r="O20" s="222"/>
      <c r="P20" s="222"/>
      <c r="Q20" s="223"/>
      <c r="R20" s="221"/>
      <c r="S20" s="222"/>
      <c r="T20" s="222"/>
      <c r="U20" s="222"/>
      <c r="V20" s="223"/>
      <c r="W20" s="221"/>
      <c r="X20" s="222"/>
      <c r="Y20" s="222"/>
      <c r="Z20" s="222"/>
      <c r="AA20" s="222"/>
      <c r="AB20" s="222"/>
      <c r="AC20" s="424"/>
      <c r="AE20" s="404" t="s">
        <v>101</v>
      </c>
      <c r="AF20" s="405"/>
      <c r="AG20" s="405"/>
      <c r="AH20" s="405"/>
      <c r="AI20" s="405"/>
      <c r="AJ20" s="405"/>
      <c r="AK20" s="405"/>
      <c r="AL20" s="405"/>
      <c r="AM20" s="405"/>
      <c r="AN20" s="405"/>
      <c r="AO20" s="405"/>
      <c r="AP20" s="405"/>
      <c r="AQ20" s="405"/>
      <c r="AR20" s="405"/>
      <c r="AS20" s="405"/>
      <c r="AT20" s="448"/>
      <c r="AU20" s="448"/>
      <c r="AV20" s="448"/>
      <c r="AW20" s="448"/>
      <c r="AX20" s="448"/>
      <c r="AY20" s="448"/>
      <c r="AZ20" s="448"/>
      <c r="BA20" s="448"/>
      <c r="BB20" s="448"/>
      <c r="BC20" s="448"/>
      <c r="BD20" s="448"/>
      <c r="BE20" s="448"/>
      <c r="BF20" s="73"/>
    </row>
    <row r="21" spans="2:83" ht="7.5" customHeight="1" x14ac:dyDescent="0.2"/>
    <row r="22" spans="2:83" s="70" customFormat="1" ht="12.75" customHeight="1" thickBot="1" x14ac:dyDescent="0.25">
      <c r="B22" s="74" t="s">
        <v>91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E22" s="65"/>
      <c r="AF22" s="1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51"/>
      <c r="AY22" s="447"/>
      <c r="AZ22" s="447"/>
      <c r="BA22" s="447"/>
      <c r="BB22" s="447"/>
      <c r="BC22" s="447"/>
      <c r="BD22" s="447"/>
      <c r="BE22" s="447"/>
      <c r="BF22" s="447"/>
    </row>
    <row r="23" spans="2:83" s="76" customFormat="1" ht="29.25" customHeight="1" x14ac:dyDescent="0.2">
      <c r="B23" s="241" t="s">
        <v>88</v>
      </c>
      <c r="C23" s="234"/>
      <c r="D23" s="234"/>
      <c r="E23" s="234"/>
      <c r="F23" s="235"/>
      <c r="G23" s="230" t="s">
        <v>26</v>
      </c>
      <c r="H23" s="230"/>
      <c r="I23" s="230"/>
      <c r="J23" s="230"/>
      <c r="K23" s="230"/>
      <c r="L23" s="242" t="s">
        <v>125</v>
      </c>
      <c r="M23" s="243"/>
      <c r="N23" s="243"/>
      <c r="O23" s="243"/>
      <c r="P23" s="243"/>
      <c r="Q23" s="243"/>
      <c r="R23" s="243"/>
      <c r="S23" s="244"/>
      <c r="T23" s="232" t="s">
        <v>72</v>
      </c>
      <c r="U23" s="230"/>
      <c r="V23" s="230"/>
      <c r="W23" s="230"/>
      <c r="X23" s="230"/>
      <c r="Y23" s="232" t="s">
        <v>68</v>
      </c>
      <c r="Z23" s="230"/>
      <c r="AA23" s="230"/>
      <c r="AB23" s="230" t="s">
        <v>27</v>
      </c>
      <c r="AC23" s="230"/>
      <c r="AD23" s="230"/>
      <c r="AE23" s="278"/>
      <c r="AF23" s="279"/>
      <c r="AG23" s="233" t="s">
        <v>71</v>
      </c>
      <c r="AH23" s="234"/>
      <c r="AI23" s="234"/>
      <c r="AJ23" s="234"/>
      <c r="AK23" s="235"/>
      <c r="AL23" s="230" t="s">
        <v>26</v>
      </c>
      <c r="AM23" s="230"/>
      <c r="AN23" s="230"/>
      <c r="AO23" s="230"/>
      <c r="AP23" s="230"/>
      <c r="AQ23" s="232" t="s">
        <v>69</v>
      </c>
      <c r="AR23" s="230"/>
      <c r="AS23" s="230"/>
      <c r="AT23" s="230"/>
      <c r="AU23" s="230"/>
      <c r="AV23" s="232" t="s">
        <v>95</v>
      </c>
      <c r="AW23" s="230"/>
      <c r="AX23" s="230"/>
      <c r="AY23" s="230"/>
      <c r="AZ23" s="230"/>
      <c r="BA23" s="232" t="s">
        <v>97</v>
      </c>
      <c r="BB23" s="230"/>
      <c r="BC23" s="230"/>
      <c r="BD23" s="233" t="s">
        <v>27</v>
      </c>
      <c r="BE23" s="402"/>
      <c r="BF23" s="403"/>
      <c r="BG23" s="75"/>
    </row>
    <row r="24" spans="2:83" ht="15" customHeight="1" x14ac:dyDescent="0.2">
      <c r="B24" s="517"/>
      <c r="C24" s="518"/>
      <c r="D24" s="518"/>
      <c r="E24" s="518"/>
      <c r="F24" s="518"/>
      <c r="G24" s="518"/>
      <c r="H24" s="518"/>
      <c r="I24" s="518"/>
      <c r="J24" s="518"/>
      <c r="K24" s="518"/>
      <c r="L24" s="519"/>
      <c r="M24" s="519"/>
      <c r="N24" s="519"/>
      <c r="O24" s="519"/>
      <c r="P24" s="519"/>
      <c r="Q24" s="519"/>
      <c r="R24" s="519"/>
      <c r="S24" s="519"/>
      <c r="T24" s="200"/>
      <c r="U24" s="201"/>
      <c r="V24" s="201"/>
      <c r="W24" s="201"/>
      <c r="X24" s="202"/>
      <c r="Y24" s="200"/>
      <c r="Z24" s="201"/>
      <c r="AA24" s="202"/>
      <c r="AB24" s="190"/>
      <c r="AC24" s="191"/>
      <c r="AD24" s="245"/>
      <c r="AE24" s="280"/>
      <c r="AF24" s="281"/>
      <c r="AG24" s="518"/>
      <c r="AH24" s="518"/>
      <c r="AI24" s="518"/>
      <c r="AJ24" s="518"/>
      <c r="AK24" s="518"/>
      <c r="AL24" s="236" t="s">
        <v>34</v>
      </c>
      <c r="AM24" s="236"/>
      <c r="AN24" s="236"/>
      <c r="AO24" s="236"/>
      <c r="AP24" s="236"/>
      <c r="AQ24" s="523"/>
      <c r="AR24" s="524"/>
      <c r="AS24" s="524"/>
      <c r="AT24" s="524"/>
      <c r="AU24" s="525"/>
      <c r="AV24" s="200"/>
      <c r="AW24" s="201"/>
      <c r="AX24" s="201"/>
      <c r="AY24" s="201"/>
      <c r="AZ24" s="202"/>
      <c r="BA24" s="200"/>
      <c r="BB24" s="201"/>
      <c r="BC24" s="202"/>
      <c r="BD24" s="190"/>
      <c r="BE24" s="191"/>
      <c r="BF24" s="192"/>
    </row>
    <row r="25" spans="2:83" ht="15" customHeight="1" x14ac:dyDescent="0.2">
      <c r="B25" s="517"/>
      <c r="C25" s="518"/>
      <c r="D25" s="518"/>
      <c r="E25" s="518"/>
      <c r="F25" s="518"/>
      <c r="G25" s="520"/>
      <c r="H25" s="521"/>
      <c r="I25" s="521"/>
      <c r="J25" s="521"/>
      <c r="K25" s="522"/>
      <c r="L25" s="519"/>
      <c r="M25" s="519"/>
      <c r="N25" s="519"/>
      <c r="O25" s="519"/>
      <c r="P25" s="519"/>
      <c r="Q25" s="519"/>
      <c r="R25" s="519"/>
      <c r="S25" s="519"/>
      <c r="T25" s="200"/>
      <c r="U25" s="201"/>
      <c r="V25" s="201"/>
      <c r="W25" s="201"/>
      <c r="X25" s="202"/>
      <c r="Y25" s="200"/>
      <c r="Z25" s="201"/>
      <c r="AA25" s="202"/>
      <c r="AB25" s="190"/>
      <c r="AC25" s="191"/>
      <c r="AD25" s="245"/>
      <c r="AE25" s="280"/>
      <c r="AF25" s="281"/>
      <c r="AG25" s="518"/>
      <c r="AH25" s="518"/>
      <c r="AI25" s="518"/>
      <c r="AJ25" s="518"/>
      <c r="AK25" s="518"/>
      <c r="AL25" s="236" t="s">
        <v>35</v>
      </c>
      <c r="AM25" s="236"/>
      <c r="AN25" s="236"/>
      <c r="AO25" s="236"/>
      <c r="AP25" s="236"/>
      <c r="AQ25" s="523"/>
      <c r="AR25" s="524"/>
      <c r="AS25" s="524"/>
      <c r="AT25" s="524"/>
      <c r="AU25" s="525"/>
      <c r="AV25" s="200"/>
      <c r="AW25" s="201"/>
      <c r="AX25" s="201"/>
      <c r="AY25" s="201"/>
      <c r="AZ25" s="202"/>
      <c r="BA25" s="200"/>
      <c r="BB25" s="201"/>
      <c r="BC25" s="202"/>
      <c r="BD25" s="190"/>
      <c r="BE25" s="191"/>
      <c r="BF25" s="192"/>
    </row>
    <row r="26" spans="2:83" ht="15" customHeight="1" x14ac:dyDescent="0.2">
      <c r="B26" s="517"/>
      <c r="C26" s="518"/>
      <c r="D26" s="518"/>
      <c r="E26" s="518"/>
      <c r="F26" s="518"/>
      <c r="G26" s="197" t="s">
        <v>28</v>
      </c>
      <c r="H26" s="198"/>
      <c r="I26" s="198"/>
      <c r="J26" s="198"/>
      <c r="K26" s="237"/>
      <c r="L26" s="519"/>
      <c r="M26" s="519"/>
      <c r="N26" s="519"/>
      <c r="O26" s="519"/>
      <c r="P26" s="519"/>
      <c r="Q26" s="519"/>
      <c r="R26" s="519"/>
      <c r="S26" s="519"/>
      <c r="T26" s="200"/>
      <c r="U26" s="201"/>
      <c r="V26" s="201"/>
      <c r="W26" s="201"/>
      <c r="X26" s="202"/>
      <c r="Y26" s="200"/>
      <c r="Z26" s="201"/>
      <c r="AA26" s="202"/>
      <c r="AB26" s="190"/>
      <c r="AC26" s="191"/>
      <c r="AD26" s="245"/>
      <c r="AE26" s="280"/>
      <c r="AF26" s="281"/>
      <c r="AG26" s="518"/>
      <c r="AH26" s="518"/>
      <c r="AI26" s="518"/>
      <c r="AJ26" s="518"/>
      <c r="AK26" s="518"/>
      <c r="AL26" s="236" t="s">
        <v>36</v>
      </c>
      <c r="AM26" s="236"/>
      <c r="AN26" s="236"/>
      <c r="AO26" s="236"/>
      <c r="AP26" s="236"/>
      <c r="AQ26" s="523"/>
      <c r="AR26" s="524"/>
      <c r="AS26" s="524"/>
      <c r="AT26" s="524"/>
      <c r="AU26" s="525"/>
      <c r="AV26" s="200"/>
      <c r="AW26" s="201"/>
      <c r="AX26" s="201"/>
      <c r="AY26" s="201"/>
      <c r="AZ26" s="202"/>
      <c r="BA26" s="200"/>
      <c r="BB26" s="201"/>
      <c r="BC26" s="202"/>
      <c r="BD26" s="190"/>
      <c r="BE26" s="191"/>
      <c r="BF26" s="192"/>
      <c r="BN26" s="101"/>
    </row>
    <row r="27" spans="2:83" ht="15" customHeight="1" x14ac:dyDescent="0.2">
      <c r="B27" s="517"/>
      <c r="C27" s="518"/>
      <c r="D27" s="518"/>
      <c r="E27" s="518"/>
      <c r="F27" s="518"/>
      <c r="G27" s="197" t="s">
        <v>29</v>
      </c>
      <c r="H27" s="198"/>
      <c r="I27" s="198"/>
      <c r="J27" s="198"/>
      <c r="K27" s="237"/>
      <c r="L27" s="519"/>
      <c r="M27" s="519"/>
      <c r="N27" s="519"/>
      <c r="O27" s="519"/>
      <c r="P27" s="519"/>
      <c r="Q27" s="519"/>
      <c r="R27" s="519"/>
      <c r="S27" s="519"/>
      <c r="T27" s="200"/>
      <c r="U27" s="201"/>
      <c r="V27" s="201"/>
      <c r="W27" s="201"/>
      <c r="X27" s="202"/>
      <c r="Y27" s="200"/>
      <c r="Z27" s="201"/>
      <c r="AA27" s="202"/>
      <c r="AB27" s="190"/>
      <c r="AC27" s="191"/>
      <c r="AD27" s="245"/>
      <c r="AE27" s="280"/>
      <c r="AF27" s="281"/>
      <c r="AG27" s="518"/>
      <c r="AH27" s="518"/>
      <c r="AI27" s="518"/>
      <c r="AJ27" s="518"/>
      <c r="AK27" s="518"/>
      <c r="AL27" s="236" t="s">
        <v>37</v>
      </c>
      <c r="AM27" s="236"/>
      <c r="AN27" s="236"/>
      <c r="AO27" s="236"/>
      <c r="AP27" s="236"/>
      <c r="AQ27" s="523"/>
      <c r="AR27" s="524"/>
      <c r="AS27" s="524"/>
      <c r="AT27" s="524"/>
      <c r="AU27" s="525"/>
      <c r="AV27" s="200"/>
      <c r="AW27" s="201"/>
      <c r="AX27" s="201"/>
      <c r="AY27" s="201"/>
      <c r="AZ27" s="202"/>
      <c r="BA27" s="200"/>
      <c r="BB27" s="201"/>
      <c r="BC27" s="202"/>
      <c r="BD27" s="190"/>
      <c r="BE27" s="191"/>
      <c r="BF27" s="192"/>
      <c r="BM27" s="101"/>
      <c r="BN27" s="101"/>
    </row>
    <row r="28" spans="2:83" ht="15" customHeight="1" x14ac:dyDescent="0.2">
      <c r="B28" s="517"/>
      <c r="C28" s="518"/>
      <c r="D28" s="518"/>
      <c r="E28" s="518"/>
      <c r="F28" s="518"/>
      <c r="G28" s="197" t="s">
        <v>30</v>
      </c>
      <c r="H28" s="198"/>
      <c r="I28" s="198"/>
      <c r="J28" s="198"/>
      <c r="K28" s="237"/>
      <c r="L28" s="519"/>
      <c r="M28" s="519"/>
      <c r="N28" s="519"/>
      <c r="O28" s="519"/>
      <c r="P28" s="519"/>
      <c r="Q28" s="519"/>
      <c r="R28" s="519"/>
      <c r="S28" s="519"/>
      <c r="T28" s="200"/>
      <c r="U28" s="201"/>
      <c r="V28" s="201"/>
      <c r="W28" s="201"/>
      <c r="X28" s="202"/>
      <c r="Y28" s="200"/>
      <c r="Z28" s="201"/>
      <c r="AA28" s="202"/>
      <c r="AB28" s="190"/>
      <c r="AC28" s="191"/>
      <c r="AD28" s="245"/>
      <c r="AE28" s="280"/>
      <c r="AF28" s="281"/>
      <c r="AG28" s="518"/>
      <c r="AH28" s="518"/>
      <c r="AI28" s="518"/>
      <c r="AJ28" s="518"/>
      <c r="AK28" s="518"/>
      <c r="AL28" s="236" t="s">
        <v>38</v>
      </c>
      <c r="AM28" s="236"/>
      <c r="AN28" s="236"/>
      <c r="AO28" s="236"/>
      <c r="AP28" s="236"/>
      <c r="AQ28" s="523"/>
      <c r="AR28" s="524"/>
      <c r="AS28" s="524"/>
      <c r="AT28" s="524"/>
      <c r="AU28" s="525"/>
      <c r="AV28" s="200"/>
      <c r="AW28" s="201"/>
      <c r="AX28" s="201"/>
      <c r="AY28" s="201"/>
      <c r="AZ28" s="202"/>
      <c r="BA28" s="200"/>
      <c r="BB28" s="201"/>
      <c r="BC28" s="202"/>
      <c r="BD28" s="190"/>
      <c r="BE28" s="191"/>
      <c r="BF28" s="192"/>
      <c r="BM28" s="107"/>
      <c r="BN28" s="101"/>
    </row>
    <row r="29" spans="2:83" ht="15" customHeight="1" x14ac:dyDescent="0.2">
      <c r="B29" s="517"/>
      <c r="C29" s="518"/>
      <c r="D29" s="518"/>
      <c r="E29" s="518"/>
      <c r="F29" s="518"/>
      <c r="G29" s="197" t="s">
        <v>31</v>
      </c>
      <c r="H29" s="198"/>
      <c r="I29" s="198"/>
      <c r="J29" s="198"/>
      <c r="K29" s="237"/>
      <c r="L29" s="519"/>
      <c r="M29" s="519"/>
      <c r="N29" s="519"/>
      <c r="O29" s="519"/>
      <c r="P29" s="519"/>
      <c r="Q29" s="519"/>
      <c r="R29" s="519"/>
      <c r="S29" s="519"/>
      <c r="T29" s="200"/>
      <c r="U29" s="201"/>
      <c r="V29" s="201"/>
      <c r="W29" s="201"/>
      <c r="X29" s="202"/>
      <c r="Y29" s="200"/>
      <c r="Z29" s="201"/>
      <c r="AA29" s="202"/>
      <c r="AB29" s="190"/>
      <c r="AC29" s="191"/>
      <c r="AD29" s="245"/>
      <c r="AE29" s="280"/>
      <c r="AF29" s="281"/>
      <c r="AG29" s="518"/>
      <c r="AH29" s="518"/>
      <c r="AI29" s="518"/>
      <c r="AJ29" s="518"/>
      <c r="AK29" s="518"/>
      <c r="AL29" s="236" t="s">
        <v>39</v>
      </c>
      <c r="AM29" s="236"/>
      <c r="AN29" s="236"/>
      <c r="AO29" s="236"/>
      <c r="AP29" s="236"/>
      <c r="AQ29" s="523"/>
      <c r="AR29" s="524"/>
      <c r="AS29" s="524"/>
      <c r="AT29" s="524"/>
      <c r="AU29" s="525"/>
      <c r="AV29" s="200"/>
      <c r="AW29" s="201"/>
      <c r="AX29" s="201"/>
      <c r="AY29" s="201"/>
      <c r="AZ29" s="202"/>
      <c r="BA29" s="200"/>
      <c r="BB29" s="201"/>
      <c r="BC29" s="202"/>
      <c r="BD29" s="190"/>
      <c r="BE29" s="191"/>
      <c r="BF29" s="192"/>
      <c r="BM29" s="116"/>
      <c r="BN29" s="116"/>
    </row>
    <row r="30" spans="2:83" ht="15" customHeight="1" x14ac:dyDescent="0.2">
      <c r="B30" s="517"/>
      <c r="C30" s="518"/>
      <c r="D30" s="518"/>
      <c r="E30" s="518"/>
      <c r="F30" s="518"/>
      <c r="G30" s="197" t="s">
        <v>32</v>
      </c>
      <c r="H30" s="198"/>
      <c r="I30" s="198"/>
      <c r="J30" s="198"/>
      <c r="K30" s="237"/>
      <c r="L30" s="519"/>
      <c r="M30" s="519"/>
      <c r="N30" s="519"/>
      <c r="O30" s="519"/>
      <c r="P30" s="519"/>
      <c r="Q30" s="519"/>
      <c r="R30" s="519"/>
      <c r="S30" s="519"/>
      <c r="T30" s="200"/>
      <c r="U30" s="201"/>
      <c r="V30" s="201"/>
      <c r="W30" s="201"/>
      <c r="X30" s="202"/>
      <c r="Y30" s="200"/>
      <c r="Z30" s="201"/>
      <c r="AA30" s="202"/>
      <c r="AB30" s="190"/>
      <c r="AC30" s="191"/>
      <c r="AD30" s="245"/>
      <c r="AE30" s="280"/>
      <c r="AF30" s="281"/>
      <c r="AG30" s="518"/>
      <c r="AH30" s="518"/>
      <c r="AI30" s="518"/>
      <c r="AJ30" s="518"/>
      <c r="AK30" s="518"/>
      <c r="AL30" s="236" t="s">
        <v>40</v>
      </c>
      <c r="AM30" s="236"/>
      <c r="AN30" s="236"/>
      <c r="AO30" s="236"/>
      <c r="AP30" s="236"/>
      <c r="AQ30" s="523"/>
      <c r="AR30" s="524"/>
      <c r="AS30" s="524"/>
      <c r="AT30" s="524"/>
      <c r="AU30" s="525"/>
      <c r="AV30" s="200"/>
      <c r="AW30" s="201"/>
      <c r="AX30" s="201"/>
      <c r="AY30" s="201"/>
      <c r="AZ30" s="202"/>
      <c r="BA30" s="200"/>
      <c r="BB30" s="201"/>
      <c r="BC30" s="202"/>
      <c r="BD30" s="190"/>
      <c r="BE30" s="191"/>
      <c r="BF30" s="192"/>
      <c r="BG30" s="77"/>
      <c r="BH30" s="107"/>
      <c r="BI30" s="107"/>
      <c r="BJ30" s="107"/>
      <c r="BK30" s="107"/>
      <c r="BL30" s="107"/>
      <c r="BM30" s="116"/>
      <c r="BN30" s="116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A30" s="107"/>
      <c r="CB30" s="107"/>
      <c r="CC30" s="107"/>
      <c r="CD30" s="107"/>
      <c r="CE30" s="107"/>
    </row>
    <row r="31" spans="2:83" ht="15" customHeight="1" x14ac:dyDescent="0.2">
      <c r="B31" s="517"/>
      <c r="C31" s="518"/>
      <c r="D31" s="518"/>
      <c r="E31" s="518"/>
      <c r="F31" s="518"/>
      <c r="G31" s="197" t="s">
        <v>33</v>
      </c>
      <c r="H31" s="198"/>
      <c r="I31" s="198"/>
      <c r="J31" s="198"/>
      <c r="K31" s="237"/>
      <c r="L31" s="519"/>
      <c r="M31" s="519"/>
      <c r="N31" s="519"/>
      <c r="O31" s="519"/>
      <c r="P31" s="519"/>
      <c r="Q31" s="519"/>
      <c r="R31" s="519"/>
      <c r="S31" s="519"/>
      <c r="T31" s="200"/>
      <c r="U31" s="201"/>
      <c r="V31" s="201"/>
      <c r="W31" s="201"/>
      <c r="X31" s="202"/>
      <c r="Y31" s="200"/>
      <c r="Z31" s="201"/>
      <c r="AA31" s="202"/>
      <c r="AB31" s="190"/>
      <c r="AC31" s="191"/>
      <c r="AD31" s="245"/>
      <c r="AE31" s="280"/>
      <c r="AF31" s="281"/>
      <c r="AG31" s="518"/>
      <c r="AH31" s="518"/>
      <c r="AI31" s="518"/>
      <c r="AJ31" s="518"/>
      <c r="AK31" s="518"/>
      <c r="AL31" s="236" t="s">
        <v>41</v>
      </c>
      <c r="AM31" s="236"/>
      <c r="AN31" s="236"/>
      <c r="AO31" s="236"/>
      <c r="AP31" s="236"/>
      <c r="AQ31" s="523"/>
      <c r="AR31" s="524"/>
      <c r="AS31" s="524"/>
      <c r="AT31" s="524"/>
      <c r="AU31" s="525"/>
      <c r="AV31" s="200"/>
      <c r="AW31" s="201"/>
      <c r="AX31" s="201"/>
      <c r="AY31" s="201"/>
      <c r="AZ31" s="202"/>
      <c r="BA31" s="200"/>
      <c r="BB31" s="201"/>
      <c r="BC31" s="202"/>
      <c r="BD31" s="200"/>
      <c r="BE31" s="201"/>
      <c r="BF31" s="209"/>
      <c r="BG31" s="77"/>
      <c r="BH31" s="78"/>
      <c r="BI31" s="107"/>
      <c r="BJ31" s="107"/>
      <c r="BK31" s="107"/>
      <c r="BL31" s="107"/>
      <c r="BM31" s="116"/>
      <c r="BN31" s="116"/>
      <c r="BO31" s="107"/>
      <c r="BP31" s="107"/>
      <c r="BQ31" s="107"/>
      <c r="BR31" s="107"/>
      <c r="BS31" s="107"/>
      <c r="BT31" s="107"/>
      <c r="BU31" s="107"/>
      <c r="BV31" s="107"/>
      <c r="BW31" s="107"/>
      <c r="BX31" s="107"/>
      <c r="BY31" s="107"/>
      <c r="BZ31" s="107"/>
      <c r="CA31" s="107"/>
      <c r="CB31" s="107"/>
      <c r="CC31" s="107"/>
      <c r="CD31" s="107"/>
      <c r="CE31" s="107"/>
    </row>
    <row r="32" spans="2:83" ht="15" customHeight="1" x14ac:dyDescent="0.2">
      <c r="B32" s="526"/>
      <c r="C32" s="521"/>
      <c r="D32" s="521"/>
      <c r="E32" s="521"/>
      <c r="F32" s="521"/>
      <c r="G32" s="197" t="s">
        <v>128</v>
      </c>
      <c r="H32" s="198"/>
      <c r="I32" s="198"/>
      <c r="J32" s="198"/>
      <c r="K32" s="237"/>
      <c r="L32" s="527"/>
      <c r="M32" s="528"/>
      <c r="N32" s="528"/>
      <c r="O32" s="528"/>
      <c r="P32" s="527"/>
      <c r="Q32" s="528"/>
      <c r="R32" s="528"/>
      <c r="S32" s="528"/>
      <c r="T32" s="200"/>
      <c r="U32" s="201"/>
      <c r="V32" s="201"/>
      <c r="W32" s="201"/>
      <c r="X32" s="202"/>
      <c r="Y32" s="200"/>
      <c r="Z32" s="201"/>
      <c r="AA32" s="202"/>
      <c r="AB32" s="190"/>
      <c r="AC32" s="191"/>
      <c r="AD32" s="245"/>
      <c r="AE32" s="280"/>
      <c r="AF32" s="281"/>
      <c r="AG32" s="284" t="s">
        <v>82</v>
      </c>
      <c r="AH32" s="285"/>
      <c r="AI32" s="285"/>
      <c r="AJ32" s="285"/>
      <c r="AK32" s="285"/>
      <c r="AL32" s="285"/>
      <c r="AM32" s="285"/>
      <c r="AN32" s="285"/>
      <c r="AO32" s="285"/>
      <c r="AP32" s="286"/>
      <c r="AQ32" s="523"/>
      <c r="AR32" s="524"/>
      <c r="AS32" s="524"/>
      <c r="AT32" s="524"/>
      <c r="AU32" s="525"/>
      <c r="AV32" s="200"/>
      <c r="AW32" s="201"/>
      <c r="AX32" s="201"/>
      <c r="AY32" s="201"/>
      <c r="AZ32" s="202"/>
      <c r="BA32" s="197"/>
      <c r="BB32" s="198"/>
      <c r="BC32" s="198"/>
      <c r="BD32" s="198"/>
      <c r="BE32" s="198"/>
      <c r="BF32" s="199"/>
      <c r="BG32" s="107"/>
      <c r="BH32" s="78"/>
      <c r="BI32" s="107"/>
      <c r="BJ32" s="107"/>
      <c r="BK32" s="107"/>
      <c r="BL32" s="107"/>
      <c r="BM32" s="116"/>
      <c r="BN32" s="116"/>
      <c r="BO32" s="107"/>
      <c r="BP32" s="107"/>
      <c r="BQ32" s="107"/>
      <c r="BR32" s="107"/>
      <c r="BS32" s="107"/>
      <c r="BT32" s="107"/>
      <c r="BU32" s="107"/>
      <c r="BV32" s="107"/>
      <c r="BW32" s="107"/>
      <c r="BX32" s="107"/>
      <c r="BY32" s="107"/>
      <c r="BZ32" s="107"/>
      <c r="CA32" s="107"/>
      <c r="CB32" s="107"/>
      <c r="CC32" s="107"/>
      <c r="CD32" s="107"/>
      <c r="CE32" s="107"/>
    </row>
    <row r="33" spans="1:256" ht="15" customHeight="1" x14ac:dyDescent="0.2">
      <c r="B33" s="318" t="s">
        <v>73</v>
      </c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 t="s">
        <v>74</v>
      </c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20"/>
      <c r="AE33" s="282"/>
      <c r="AF33" s="283"/>
      <c r="AG33" s="316" t="s">
        <v>60</v>
      </c>
      <c r="AH33" s="317"/>
      <c r="AI33" s="317"/>
      <c r="AJ33" s="317"/>
      <c r="AK33" s="317"/>
      <c r="AL33" s="317"/>
      <c r="AM33" s="317"/>
      <c r="AN33" s="317"/>
      <c r="AO33" s="317"/>
      <c r="AP33" s="317"/>
      <c r="AQ33" s="317"/>
      <c r="AR33" s="317"/>
      <c r="AS33" s="317"/>
      <c r="AT33" s="317"/>
      <c r="AU33" s="317"/>
      <c r="AV33" s="317" t="s">
        <v>96</v>
      </c>
      <c r="AW33" s="317"/>
      <c r="AX33" s="317"/>
      <c r="AY33" s="317"/>
      <c r="AZ33" s="317"/>
      <c r="BA33" s="317"/>
      <c r="BB33" s="317"/>
      <c r="BC33" s="317"/>
      <c r="BD33" s="317"/>
      <c r="BE33" s="317"/>
      <c r="BF33" s="321"/>
      <c r="BG33" s="79"/>
      <c r="BH33" s="79"/>
      <c r="BI33" s="79"/>
      <c r="BJ33" s="79"/>
      <c r="BM33" s="116"/>
      <c r="BN33" s="116"/>
    </row>
    <row r="34" spans="1:256" ht="11.25" customHeight="1" x14ac:dyDescent="0.2">
      <c r="B34" s="330" t="s">
        <v>75</v>
      </c>
      <c r="C34" s="331"/>
      <c r="D34" s="331"/>
      <c r="E34" s="331"/>
      <c r="F34" s="331"/>
      <c r="G34" s="331"/>
      <c r="H34" s="331"/>
      <c r="I34" s="331"/>
      <c r="J34" s="203" t="s">
        <v>85</v>
      </c>
      <c r="K34" s="287"/>
      <c r="L34" s="287"/>
      <c r="M34" s="287"/>
      <c r="N34" s="287"/>
      <c r="O34" s="287"/>
      <c r="P34" s="287"/>
      <c r="Q34" s="288"/>
      <c r="R34" s="305" t="s">
        <v>83</v>
      </c>
      <c r="S34" s="204"/>
      <c r="T34" s="204"/>
      <c r="U34" s="204"/>
      <c r="V34" s="204"/>
      <c r="W34" s="204"/>
      <c r="X34" s="204"/>
      <c r="Y34" s="204"/>
      <c r="Z34" s="473"/>
      <c r="AA34" s="203" t="s">
        <v>86</v>
      </c>
      <c r="AB34" s="287"/>
      <c r="AC34" s="287"/>
      <c r="AD34" s="287"/>
      <c r="AE34" s="287"/>
      <c r="AF34" s="287"/>
      <c r="AG34" s="287"/>
      <c r="AH34" s="287"/>
      <c r="AI34" s="287"/>
      <c r="AJ34" s="287"/>
      <c r="AK34" s="288"/>
      <c r="AL34" s="305" t="s">
        <v>84</v>
      </c>
      <c r="AM34" s="306"/>
      <c r="AN34" s="306"/>
      <c r="AO34" s="306"/>
      <c r="AP34" s="306"/>
      <c r="AQ34" s="306"/>
      <c r="AR34" s="306"/>
      <c r="AS34" s="307"/>
      <c r="AT34" s="203" t="s">
        <v>99</v>
      </c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5"/>
      <c r="BH34" s="79"/>
      <c r="BI34" s="79"/>
      <c r="BJ34" s="79"/>
      <c r="BM34" s="116"/>
      <c r="BN34" s="116"/>
    </row>
    <row r="35" spans="1:256" ht="15" customHeight="1" x14ac:dyDescent="0.2">
      <c r="B35" s="529"/>
      <c r="C35" s="530"/>
      <c r="D35" s="530"/>
      <c r="E35" s="530"/>
      <c r="F35" s="530"/>
      <c r="G35" s="530"/>
      <c r="H35" s="530"/>
      <c r="I35" s="531"/>
      <c r="J35" s="289"/>
      <c r="K35" s="290"/>
      <c r="L35" s="290"/>
      <c r="M35" s="290"/>
      <c r="N35" s="290"/>
      <c r="O35" s="290"/>
      <c r="P35" s="290"/>
      <c r="Q35" s="291"/>
      <c r="R35" s="532"/>
      <c r="S35" s="530"/>
      <c r="T35" s="530"/>
      <c r="U35" s="530"/>
      <c r="V35" s="530"/>
      <c r="W35" s="530"/>
      <c r="X35" s="530"/>
      <c r="Y35" s="530"/>
      <c r="Z35" s="531"/>
      <c r="AA35" s="289"/>
      <c r="AB35" s="290"/>
      <c r="AC35" s="290"/>
      <c r="AD35" s="290"/>
      <c r="AE35" s="290"/>
      <c r="AF35" s="290"/>
      <c r="AG35" s="290"/>
      <c r="AH35" s="290"/>
      <c r="AI35" s="290"/>
      <c r="AJ35" s="290"/>
      <c r="AK35" s="291"/>
      <c r="AL35" s="295"/>
      <c r="AM35" s="296"/>
      <c r="AN35" s="296"/>
      <c r="AO35" s="296"/>
      <c r="AP35" s="296"/>
      <c r="AQ35" s="296"/>
      <c r="AR35" s="296"/>
      <c r="AS35" s="297"/>
      <c r="AT35" s="206"/>
      <c r="AU35" s="207"/>
      <c r="AV35" s="207"/>
      <c r="AW35" s="207"/>
      <c r="AX35" s="207"/>
      <c r="AY35" s="207"/>
      <c r="AZ35" s="207"/>
      <c r="BA35" s="207"/>
      <c r="BB35" s="207"/>
      <c r="BC35" s="207"/>
      <c r="BD35" s="207"/>
      <c r="BE35" s="207"/>
      <c r="BF35" s="208"/>
      <c r="BG35" s="79"/>
      <c r="BH35" s="79"/>
      <c r="BI35" s="79"/>
      <c r="BJ35" s="79"/>
      <c r="BM35" s="104"/>
      <c r="BN35" s="104"/>
    </row>
    <row r="36" spans="1:256" s="4" customFormat="1" ht="13.5" customHeight="1" x14ac:dyDescent="0.2">
      <c r="B36" s="312" t="s">
        <v>132</v>
      </c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  <c r="AG36" s="313"/>
      <c r="AH36" s="313"/>
      <c r="AI36" s="313"/>
      <c r="AJ36" s="313"/>
      <c r="AK36" s="313"/>
      <c r="AL36" s="313"/>
      <c r="AM36" s="313"/>
      <c r="AN36" s="313"/>
      <c r="AO36" s="313"/>
      <c r="AP36" s="313"/>
      <c r="AQ36" s="313"/>
      <c r="AR36" s="313"/>
      <c r="AS36" s="313"/>
      <c r="AT36" s="313"/>
      <c r="AU36" s="313"/>
      <c r="AV36" s="313"/>
      <c r="AW36" s="313"/>
      <c r="AX36" s="313"/>
      <c r="AY36" s="313"/>
      <c r="AZ36" s="313"/>
      <c r="BA36" s="313"/>
      <c r="BB36" s="313"/>
      <c r="BC36" s="313"/>
      <c r="BD36" s="313"/>
      <c r="BE36" s="313"/>
      <c r="BF36" s="314"/>
      <c r="BM36" s="104"/>
      <c r="BN36" s="104"/>
    </row>
    <row r="37" spans="1:256" s="81" customFormat="1" ht="12.75" customHeight="1" x14ac:dyDescent="0.2">
      <c r="A37" s="26"/>
      <c r="B37" s="322" t="s">
        <v>77</v>
      </c>
      <c r="C37" s="323"/>
      <c r="D37" s="323"/>
      <c r="E37" s="323"/>
      <c r="F37" s="323"/>
      <c r="G37" s="323"/>
      <c r="H37" s="323"/>
      <c r="I37" s="323"/>
      <c r="J37" s="323"/>
      <c r="K37" s="323"/>
      <c r="L37" s="293" t="s">
        <v>78</v>
      </c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193"/>
      <c r="AA37" s="193"/>
      <c r="AB37" s="193"/>
      <c r="AC37" s="193"/>
      <c r="AD37" s="471"/>
      <c r="AE37" s="302" t="s">
        <v>126</v>
      </c>
      <c r="AF37" s="293"/>
      <c r="AG37" s="293"/>
      <c r="AH37" s="293"/>
      <c r="AI37" s="293"/>
      <c r="AJ37" s="293"/>
      <c r="AK37" s="293"/>
      <c r="AL37" s="293"/>
      <c r="AM37" s="293"/>
      <c r="AN37" s="293"/>
      <c r="AO37" s="293"/>
      <c r="AP37" s="293"/>
      <c r="AQ37" s="293"/>
      <c r="AR37" s="293"/>
      <c r="AS37" s="293"/>
      <c r="AT37" s="193"/>
      <c r="AU37" s="193"/>
      <c r="AV37" s="193"/>
      <c r="AW37" s="193"/>
      <c r="AX37" s="193"/>
      <c r="AY37" s="193"/>
      <c r="AZ37" s="193"/>
      <c r="BA37" s="193"/>
      <c r="BB37" s="193"/>
      <c r="BC37" s="193"/>
      <c r="BD37" s="193"/>
      <c r="BE37" s="193"/>
      <c r="BF37" s="194"/>
      <c r="BG37" s="80"/>
      <c r="BH37" s="26"/>
      <c r="BI37" s="26"/>
      <c r="BJ37" s="26"/>
      <c r="BK37" s="26"/>
      <c r="BL37" s="26"/>
      <c r="BM37" s="104"/>
      <c r="BN37" s="104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</row>
    <row r="38" spans="1:256" s="26" customFormat="1" ht="12.75" customHeight="1" x14ac:dyDescent="0.2">
      <c r="B38" s="326"/>
      <c r="C38" s="327"/>
      <c r="D38" s="327"/>
      <c r="E38" s="327"/>
      <c r="F38" s="327"/>
      <c r="G38" s="327"/>
      <c r="H38" s="327"/>
      <c r="I38" s="327"/>
      <c r="J38" s="327"/>
      <c r="K38" s="327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213"/>
      <c r="AA38" s="213"/>
      <c r="AB38" s="213"/>
      <c r="AC38" s="213"/>
      <c r="AD38" s="472"/>
      <c r="AE38" s="303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213"/>
      <c r="AU38" s="213"/>
      <c r="AV38" s="213"/>
      <c r="AW38" s="213"/>
      <c r="AX38" s="213"/>
      <c r="AY38" s="213"/>
      <c r="AZ38" s="213"/>
      <c r="BA38" s="213"/>
      <c r="BB38" s="213"/>
      <c r="BC38" s="213"/>
      <c r="BD38" s="213"/>
      <c r="BE38" s="213"/>
      <c r="BF38" s="214"/>
      <c r="BM38" s="104"/>
      <c r="BN38" s="104"/>
    </row>
    <row r="39" spans="1:256" s="82" customFormat="1" ht="15" customHeight="1" x14ac:dyDescent="0.2">
      <c r="B39" s="322" t="s">
        <v>70</v>
      </c>
      <c r="C39" s="323"/>
      <c r="D39" s="323"/>
      <c r="E39" s="323"/>
      <c r="F39" s="323"/>
      <c r="G39" s="83"/>
      <c r="H39" s="332" t="s">
        <v>119</v>
      </c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332"/>
      <c r="U39" s="332"/>
      <c r="V39" s="332"/>
      <c r="W39" s="332"/>
      <c r="X39" s="332"/>
      <c r="Y39" s="337"/>
      <c r="Z39" s="337"/>
      <c r="AA39" s="337"/>
      <c r="AB39" s="337"/>
      <c r="AC39" s="337"/>
      <c r="AD39" s="338"/>
      <c r="AE39" s="298" t="s">
        <v>81</v>
      </c>
      <c r="AF39" s="299"/>
      <c r="AG39" s="299"/>
      <c r="AH39" s="299"/>
      <c r="AI39" s="299"/>
      <c r="AJ39" s="299"/>
      <c r="AK39" s="299"/>
      <c r="AL39" s="299"/>
      <c r="AM39" s="83"/>
      <c r="AN39" s="292" t="s">
        <v>134</v>
      </c>
      <c r="AO39" s="162"/>
      <c r="AP39" s="162"/>
      <c r="AQ39" s="162"/>
      <c r="AR39" s="162"/>
      <c r="AS39" s="162"/>
      <c r="AT39" s="162"/>
      <c r="AU39" s="293"/>
      <c r="AV39" s="193"/>
      <c r="AW39" s="193"/>
      <c r="AX39" s="193"/>
      <c r="AY39" s="193"/>
      <c r="AZ39" s="193"/>
      <c r="BA39" s="193"/>
      <c r="BB39" s="193"/>
      <c r="BC39" s="193"/>
      <c r="BD39" s="193"/>
      <c r="BE39" s="193"/>
      <c r="BF39" s="194"/>
      <c r="BM39" s="104"/>
      <c r="BN39" s="104"/>
    </row>
    <row r="40" spans="1:256" s="82" customFormat="1" ht="15" customHeight="1" thickBot="1" x14ac:dyDescent="0.25">
      <c r="B40" s="324"/>
      <c r="C40" s="325"/>
      <c r="D40" s="325"/>
      <c r="E40" s="325"/>
      <c r="F40" s="325"/>
      <c r="G40" s="84"/>
      <c r="H40" s="110" t="s">
        <v>120</v>
      </c>
      <c r="I40" s="84"/>
      <c r="J40" s="84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310"/>
      <c r="Z40" s="310"/>
      <c r="AA40" s="310"/>
      <c r="AB40" s="310"/>
      <c r="AC40" s="310"/>
      <c r="AD40" s="311"/>
      <c r="AE40" s="300"/>
      <c r="AF40" s="301"/>
      <c r="AG40" s="301"/>
      <c r="AH40" s="301"/>
      <c r="AI40" s="301"/>
      <c r="AJ40" s="301"/>
      <c r="AK40" s="301"/>
      <c r="AL40" s="301"/>
      <c r="AM40" s="84"/>
      <c r="AN40" s="294"/>
      <c r="AO40" s="294"/>
      <c r="AP40" s="294"/>
      <c r="AQ40" s="294"/>
      <c r="AR40" s="294"/>
      <c r="AS40" s="294"/>
      <c r="AT40" s="294"/>
      <c r="AU40" s="294"/>
      <c r="AV40" s="195"/>
      <c r="AW40" s="195"/>
      <c r="AX40" s="195"/>
      <c r="AY40" s="195"/>
      <c r="AZ40" s="195"/>
      <c r="BA40" s="195"/>
      <c r="BB40" s="195"/>
      <c r="BC40" s="195"/>
      <c r="BD40" s="195"/>
      <c r="BE40" s="195"/>
      <c r="BF40" s="196"/>
      <c r="BM40" s="117"/>
      <c r="BN40" s="117"/>
    </row>
    <row r="41" spans="1:256" ht="7.5" customHeight="1" x14ac:dyDescent="0.2">
      <c r="BM41" s="107"/>
      <c r="BN41" s="107"/>
    </row>
    <row r="42" spans="1:256" s="70" customFormat="1" ht="12.75" customHeight="1" thickBot="1" x14ac:dyDescent="0.25">
      <c r="B42" s="420" t="s">
        <v>92</v>
      </c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0"/>
      <c r="T42" s="420"/>
      <c r="U42" s="420"/>
      <c r="V42" s="420"/>
      <c r="W42" s="420"/>
      <c r="X42" s="420"/>
      <c r="Y42" s="420"/>
      <c r="Z42" s="420"/>
      <c r="AA42" s="420"/>
      <c r="AB42" s="420"/>
      <c r="AC42" s="420"/>
      <c r="AD42" s="87"/>
      <c r="AE42" s="420" t="s">
        <v>93</v>
      </c>
      <c r="AF42" s="420"/>
      <c r="AG42" s="420"/>
      <c r="AH42" s="420"/>
      <c r="AI42" s="420"/>
      <c r="AJ42" s="420"/>
      <c r="AK42" s="420"/>
      <c r="AL42" s="420"/>
      <c r="AM42" s="420"/>
      <c r="AN42" s="420"/>
      <c r="AO42" s="420"/>
      <c r="AP42" s="420"/>
      <c r="AQ42" s="420"/>
      <c r="AR42" s="420"/>
      <c r="AS42" s="420"/>
      <c r="AT42" s="420"/>
      <c r="AU42" s="420"/>
      <c r="AV42" s="420"/>
      <c r="AW42" s="420"/>
      <c r="AX42" s="420"/>
      <c r="AY42" s="420"/>
      <c r="AZ42" s="420"/>
      <c r="BA42" s="420"/>
      <c r="BB42" s="420"/>
      <c r="BC42" s="420"/>
      <c r="BD42" s="420"/>
      <c r="BE42" s="420"/>
      <c r="BF42" s="420"/>
      <c r="BM42" s="113"/>
      <c r="BN42" s="113"/>
    </row>
    <row r="43" spans="1:256" s="69" customFormat="1" ht="15" customHeight="1" x14ac:dyDescent="0.2">
      <c r="B43" s="462" t="s">
        <v>44</v>
      </c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29"/>
      <c r="U43" s="29" t="s">
        <v>112</v>
      </c>
      <c r="V43" s="105"/>
      <c r="W43" s="102"/>
      <c r="X43" s="533"/>
      <c r="Y43" s="533"/>
      <c r="Z43" s="533"/>
      <c r="AA43" s="533"/>
      <c r="AB43" s="102"/>
      <c r="AC43" s="88"/>
      <c r="AE43" s="453" t="s">
        <v>46</v>
      </c>
      <c r="AF43" s="188"/>
      <c r="AG43" s="188"/>
      <c r="AH43" s="464" t="s">
        <v>100</v>
      </c>
      <c r="AI43" s="464"/>
      <c r="AJ43" s="464"/>
      <c r="AK43" s="464"/>
      <c r="AL43" s="464"/>
      <c r="AM43" s="464"/>
      <c r="AN43" s="464"/>
      <c r="AO43" s="464"/>
      <c r="AP43" s="464"/>
      <c r="AQ43" s="464"/>
      <c r="AR43" s="464"/>
      <c r="AS43" s="32"/>
      <c r="AT43" s="32"/>
      <c r="AU43" s="32"/>
      <c r="AV43" s="32"/>
      <c r="AW43" s="32"/>
      <c r="AX43" s="456" t="s">
        <v>46</v>
      </c>
      <c r="AY43" s="456"/>
      <c r="AZ43" s="456"/>
      <c r="BA43" s="465"/>
      <c r="BB43" s="465"/>
      <c r="BC43" s="465"/>
      <c r="BD43" s="465"/>
      <c r="BE43" s="465"/>
      <c r="BF43" s="466"/>
    </row>
    <row r="44" spans="1:256" s="69" customFormat="1" ht="15" customHeight="1" x14ac:dyDescent="0.2">
      <c r="B44" s="463" t="s">
        <v>42</v>
      </c>
      <c r="C44" s="144"/>
      <c r="D44" s="144"/>
      <c r="E44" s="144"/>
      <c r="F44" s="144"/>
      <c r="G44" s="144"/>
      <c r="H44" s="144"/>
      <c r="I44" s="543"/>
      <c r="J44" s="543"/>
      <c r="K44" s="543"/>
      <c r="L44" s="543"/>
      <c r="M44" s="183" t="s">
        <v>45</v>
      </c>
      <c r="N44" s="183"/>
      <c r="O44" s="183"/>
      <c r="P44" s="183"/>
      <c r="Q44" s="335"/>
      <c r="R44" s="335"/>
      <c r="S44" s="335"/>
      <c r="T44" s="335"/>
      <c r="U44" s="335"/>
      <c r="V44" s="105"/>
      <c r="W44" s="102"/>
      <c r="X44" s="102"/>
      <c r="Y44" s="102"/>
      <c r="Z44" s="102"/>
      <c r="AA44" s="102"/>
      <c r="AB44" s="102"/>
      <c r="AC44" s="88"/>
      <c r="AE44" s="453"/>
      <c r="AF44" s="188"/>
      <c r="AG44" s="188"/>
      <c r="AH44" s="157" t="s">
        <v>98</v>
      </c>
      <c r="AI44" s="157"/>
      <c r="AJ44" s="157"/>
      <c r="AK44" s="157"/>
      <c r="AL44" s="157"/>
      <c r="AM44" s="157"/>
      <c r="AN44" s="157"/>
      <c r="AO44" s="157"/>
      <c r="AP44" s="157"/>
      <c r="AQ44" s="157"/>
      <c r="AR44" s="157"/>
      <c r="AS44" s="32"/>
      <c r="AT44" s="32"/>
      <c r="AU44" s="32"/>
      <c r="AV44" s="32"/>
      <c r="AW44" s="32"/>
      <c r="AX44" s="457"/>
      <c r="AY44" s="457"/>
      <c r="AZ44" s="457"/>
      <c r="BA44" s="467"/>
      <c r="BB44" s="467"/>
      <c r="BC44" s="467"/>
      <c r="BD44" s="467"/>
      <c r="BE44" s="467"/>
      <c r="BF44" s="468"/>
    </row>
    <row r="45" spans="1:256" s="69" customFormat="1" ht="15" customHeight="1" thickBot="1" x14ac:dyDescent="0.25">
      <c r="B45" s="454" t="s">
        <v>43</v>
      </c>
      <c r="C45" s="455"/>
      <c r="D45" s="455"/>
      <c r="E45" s="455"/>
      <c r="F45" s="455"/>
      <c r="G45" s="455"/>
      <c r="H45" s="455"/>
      <c r="I45" s="544"/>
      <c r="J45" s="544"/>
      <c r="K45" s="544"/>
      <c r="L45" s="544"/>
      <c r="M45" s="333"/>
      <c r="N45" s="333"/>
      <c r="O45" s="333"/>
      <c r="P45" s="333"/>
      <c r="Q45" s="336"/>
      <c r="R45" s="336"/>
      <c r="S45" s="336"/>
      <c r="T45" s="336"/>
      <c r="U45" s="336"/>
      <c r="V45" s="89"/>
      <c r="W45" s="89"/>
      <c r="X45" s="89"/>
      <c r="Y45" s="89"/>
      <c r="Z45" s="89"/>
      <c r="AA45" s="89"/>
      <c r="AB45" s="89"/>
      <c r="AC45" s="90"/>
      <c r="AE45" s="454" t="s">
        <v>47</v>
      </c>
      <c r="AF45" s="455"/>
      <c r="AG45" s="455"/>
      <c r="AH45" s="545"/>
      <c r="AI45" s="545"/>
      <c r="AJ45" s="545"/>
      <c r="AK45" s="545"/>
      <c r="AL45" s="545"/>
      <c r="AM45" s="89"/>
      <c r="AN45" s="455" t="s">
        <v>48</v>
      </c>
      <c r="AO45" s="455"/>
      <c r="AP45" s="455"/>
      <c r="AQ45" s="455"/>
      <c r="AR45" s="534"/>
      <c r="AS45" s="534"/>
      <c r="AT45" s="534"/>
      <c r="AU45" s="534"/>
      <c r="AV45" s="534"/>
      <c r="AW45" s="89"/>
      <c r="AX45" s="458"/>
      <c r="AY45" s="458"/>
      <c r="AZ45" s="458"/>
      <c r="BA45" s="469"/>
      <c r="BB45" s="469"/>
      <c r="BC45" s="469"/>
      <c r="BD45" s="469"/>
      <c r="BE45" s="469"/>
      <c r="BF45" s="470"/>
    </row>
    <row r="46" spans="1:256" ht="7.5" customHeight="1" x14ac:dyDescent="0.2"/>
    <row r="47" spans="1:256" s="5" customFormat="1" ht="12.75" customHeight="1" thickBot="1" x14ac:dyDescent="0.25">
      <c r="B47" s="420" t="s">
        <v>133</v>
      </c>
      <c r="C47" s="420"/>
      <c r="D47" s="420"/>
      <c r="E47" s="420"/>
      <c r="F47" s="420"/>
      <c r="G47" s="420"/>
      <c r="H47" s="420"/>
      <c r="I47" s="420"/>
      <c r="J47" s="420"/>
      <c r="K47" s="420"/>
      <c r="L47" s="420"/>
      <c r="M47" s="420"/>
      <c r="N47" s="420"/>
      <c r="O47" s="420"/>
      <c r="P47" s="420"/>
      <c r="Q47" s="420"/>
      <c r="R47" s="420"/>
      <c r="S47" s="420"/>
      <c r="T47" s="420"/>
      <c r="U47" s="420"/>
      <c r="V47" s="420"/>
      <c r="W47" s="420"/>
      <c r="X47" s="420"/>
      <c r="Y47" s="420"/>
      <c r="Z47" s="420"/>
      <c r="AA47" s="420"/>
      <c r="AB47" s="420"/>
      <c r="AC47" s="420"/>
      <c r="AD47" s="420"/>
      <c r="AE47" s="420"/>
      <c r="AF47" s="420"/>
      <c r="AG47" s="420"/>
      <c r="AH47" s="420"/>
      <c r="AI47" s="420"/>
      <c r="AJ47" s="420"/>
      <c r="AK47" s="420"/>
      <c r="AL47" s="420"/>
      <c r="AM47" s="420"/>
      <c r="AN47" s="420"/>
      <c r="AO47" s="420"/>
      <c r="AP47" s="420"/>
      <c r="AQ47" s="420"/>
      <c r="AR47" s="420"/>
      <c r="AS47" s="420"/>
      <c r="AT47" s="420"/>
      <c r="AU47" s="420"/>
      <c r="AV47" s="420"/>
      <c r="AW47" s="420"/>
      <c r="AX47" s="420"/>
      <c r="AY47" s="420"/>
      <c r="AZ47" s="420"/>
      <c r="BA47" s="420"/>
      <c r="BB47" s="420"/>
      <c r="BC47" s="420"/>
      <c r="BD47" s="420"/>
      <c r="BE47" s="420"/>
      <c r="BF47" s="420"/>
    </row>
    <row r="48" spans="1:256" s="69" customFormat="1" ht="15" customHeight="1" x14ac:dyDescent="0.2">
      <c r="B48" s="387" t="s">
        <v>67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  <c r="P48" s="388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9"/>
      <c r="AB48" s="357" t="s">
        <v>127</v>
      </c>
      <c r="AC48" s="358"/>
      <c r="AD48" s="358"/>
      <c r="AE48" s="358"/>
      <c r="AF48" s="358"/>
      <c r="AG48" s="358"/>
      <c r="AH48" s="358"/>
      <c r="AI48" s="359"/>
      <c r="AJ48" s="91" t="s">
        <v>49</v>
      </c>
      <c r="AK48" s="535"/>
      <c r="AL48" s="536"/>
      <c r="AM48" s="536"/>
      <c r="AN48" s="537"/>
      <c r="AO48" s="370" t="s">
        <v>52</v>
      </c>
      <c r="AP48" s="371"/>
      <c r="AQ48" s="371"/>
      <c r="AR48" s="371"/>
      <c r="AS48" s="371"/>
      <c r="AT48" s="372"/>
      <c r="AV48" s="92" t="s">
        <v>49</v>
      </c>
      <c r="AW48" s="538"/>
      <c r="AX48" s="539"/>
      <c r="AY48" s="539"/>
      <c r="AZ48" s="539"/>
      <c r="BA48" s="370" t="s">
        <v>54</v>
      </c>
      <c r="BB48" s="371"/>
      <c r="BC48" s="371"/>
      <c r="BD48" s="371"/>
      <c r="BE48" s="371"/>
      <c r="BF48" s="379"/>
    </row>
    <row r="49" spans="2:58" s="69" customFormat="1" ht="15" customHeight="1" x14ac:dyDescent="0.2">
      <c r="B49" s="390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391"/>
      <c r="AB49" s="360"/>
      <c r="AC49" s="146"/>
      <c r="AD49" s="146"/>
      <c r="AE49" s="146"/>
      <c r="AF49" s="146"/>
      <c r="AG49" s="146"/>
      <c r="AH49" s="146"/>
      <c r="AI49" s="361"/>
      <c r="AJ49" s="93" t="s">
        <v>50</v>
      </c>
      <c r="AK49" s="540"/>
      <c r="AL49" s="541"/>
      <c r="AM49" s="541"/>
      <c r="AN49" s="542"/>
      <c r="AO49" s="355" t="s">
        <v>47</v>
      </c>
      <c r="AP49" s="356"/>
      <c r="AQ49" s="356"/>
      <c r="AR49" s="546"/>
      <c r="AS49" s="547"/>
      <c r="AT49" s="548"/>
      <c r="AV49" s="94" t="s">
        <v>50</v>
      </c>
      <c r="AW49" s="549"/>
      <c r="AX49" s="550"/>
      <c r="AY49" s="550"/>
      <c r="AZ49" s="551"/>
      <c r="BA49" s="355" t="s">
        <v>47</v>
      </c>
      <c r="BB49" s="356"/>
      <c r="BC49" s="356"/>
      <c r="BD49" s="546"/>
      <c r="BE49" s="546"/>
      <c r="BF49" s="552"/>
    </row>
    <row r="50" spans="2:58" s="69" customFormat="1" ht="15" customHeight="1" thickBot="1" x14ac:dyDescent="0.25">
      <c r="B50" s="392"/>
      <c r="C50" s="393"/>
      <c r="D50" s="393"/>
      <c r="E50" s="393"/>
      <c r="F50" s="393"/>
      <c r="G50" s="393"/>
      <c r="H50" s="393"/>
      <c r="I50" s="393"/>
      <c r="J50" s="393"/>
      <c r="K50" s="393"/>
      <c r="L50" s="393"/>
      <c r="M50" s="393"/>
      <c r="N50" s="393"/>
      <c r="O50" s="393"/>
      <c r="P50" s="393"/>
      <c r="Q50" s="393"/>
      <c r="R50" s="393"/>
      <c r="S50" s="393"/>
      <c r="T50" s="393"/>
      <c r="U50" s="393"/>
      <c r="V50" s="393"/>
      <c r="W50" s="393"/>
      <c r="X50" s="393"/>
      <c r="Y50" s="393"/>
      <c r="Z50" s="393"/>
      <c r="AA50" s="394"/>
      <c r="AB50" s="362"/>
      <c r="AC50" s="363"/>
      <c r="AD50" s="363"/>
      <c r="AE50" s="363"/>
      <c r="AF50" s="363"/>
      <c r="AG50" s="363"/>
      <c r="AH50" s="363"/>
      <c r="AI50" s="364"/>
      <c r="AJ50" s="95" t="s">
        <v>51</v>
      </c>
      <c r="AK50" s="553"/>
      <c r="AL50" s="554"/>
      <c r="AM50" s="554"/>
      <c r="AN50" s="555"/>
      <c r="AO50" s="382" t="s">
        <v>53</v>
      </c>
      <c r="AP50" s="383"/>
      <c r="AQ50" s="383"/>
      <c r="AR50" s="365"/>
      <c r="AS50" s="365"/>
      <c r="AT50" s="366"/>
      <c r="AU50" s="96"/>
      <c r="AV50" s="97" t="s">
        <v>51</v>
      </c>
      <c r="AW50" s="556"/>
      <c r="AX50" s="544"/>
      <c r="AY50" s="544"/>
      <c r="AZ50" s="557"/>
      <c r="BA50" s="373" t="s">
        <v>53</v>
      </c>
      <c r="BB50" s="374"/>
      <c r="BC50" s="374"/>
      <c r="BD50" s="365"/>
      <c r="BE50" s="365"/>
      <c r="BF50" s="366"/>
    </row>
    <row r="51" spans="2:58" ht="7.5" customHeight="1" thickBot="1" x14ac:dyDescent="0.2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</row>
    <row r="52" spans="2:58" ht="15" customHeight="1" x14ac:dyDescent="0.2">
      <c r="B52" s="449" t="s">
        <v>57</v>
      </c>
      <c r="C52" s="449"/>
      <c r="D52" s="449"/>
      <c r="E52" s="449"/>
      <c r="F52" s="449"/>
      <c r="G52" s="449"/>
      <c r="H52" s="449"/>
      <c r="I52" s="449"/>
      <c r="J52" s="449"/>
      <c r="K52" s="449"/>
      <c r="L52" s="449"/>
      <c r="M52" s="449"/>
      <c r="N52" s="449"/>
      <c r="O52" s="449"/>
      <c r="P52" s="449"/>
      <c r="Q52" s="449"/>
      <c r="R52" s="449"/>
      <c r="S52" s="449"/>
      <c r="T52" s="449"/>
      <c r="U52" s="449"/>
      <c r="V52" s="449"/>
      <c r="W52" s="449"/>
      <c r="X52" s="449"/>
      <c r="Y52" s="449"/>
      <c r="Z52" s="449"/>
      <c r="AA52" s="449"/>
      <c r="AB52" s="449"/>
      <c r="AC52" s="449"/>
      <c r="AD52" s="586"/>
      <c r="AE52" s="587"/>
      <c r="AF52" s="587"/>
      <c r="AG52" s="587"/>
      <c r="AH52" s="587"/>
      <c r="AI52" s="587"/>
      <c r="AJ52" s="587"/>
      <c r="AK52" s="587"/>
      <c r="AL52" s="587"/>
      <c r="AM52" s="118"/>
      <c r="AN52" s="575" t="s">
        <v>63</v>
      </c>
      <c r="AO52" s="576"/>
      <c r="AP52" s="576"/>
      <c r="AQ52" s="576"/>
      <c r="AR52" s="576"/>
      <c r="AS52" s="576"/>
      <c r="AT52" s="577"/>
      <c r="AU52" s="487" t="s">
        <v>65</v>
      </c>
      <c r="AV52" s="487"/>
      <c r="AW52" s="487"/>
      <c r="AX52" s="487"/>
      <c r="AY52" s="488"/>
      <c r="AZ52" s="483" t="s">
        <v>64</v>
      </c>
      <c r="BA52" s="484"/>
      <c r="BB52" s="484"/>
      <c r="BC52" s="484"/>
      <c r="BD52" s="484"/>
      <c r="BE52" s="484"/>
      <c r="BF52" s="485"/>
    </row>
    <row r="53" spans="2:58" ht="15" customHeight="1" x14ac:dyDescent="0.2">
      <c r="B53" s="584"/>
      <c r="C53" s="585"/>
      <c r="D53" s="585"/>
      <c r="E53" s="585"/>
      <c r="F53" s="585"/>
      <c r="G53" s="585"/>
      <c r="H53" s="585"/>
      <c r="I53" s="585"/>
      <c r="J53" s="585"/>
      <c r="K53" s="585"/>
      <c r="L53" s="585"/>
      <c r="M53" s="585"/>
      <c r="N53" s="585"/>
      <c r="O53" s="585"/>
      <c r="P53" s="585"/>
      <c r="Q53" s="585"/>
      <c r="R53" s="585"/>
      <c r="S53" s="585"/>
      <c r="T53" s="585"/>
      <c r="U53" s="585"/>
      <c r="V53" s="585"/>
      <c r="W53" s="585"/>
      <c r="X53" s="585"/>
      <c r="Y53" s="585"/>
      <c r="Z53" s="585"/>
      <c r="AA53" s="585"/>
      <c r="AB53" s="585"/>
      <c r="AC53" s="585"/>
      <c r="AD53" s="585"/>
      <c r="AE53" s="585"/>
      <c r="AF53" s="585"/>
      <c r="AG53" s="585"/>
      <c r="AH53" s="585"/>
      <c r="AI53" s="585"/>
      <c r="AJ53" s="585"/>
      <c r="AK53" s="585"/>
      <c r="AL53" s="585"/>
      <c r="AM53" s="118"/>
      <c r="AN53" s="578"/>
      <c r="AO53" s="579"/>
      <c r="AP53" s="579"/>
      <c r="AQ53" s="579"/>
      <c r="AR53" s="579"/>
      <c r="AS53" s="579"/>
      <c r="AT53" s="580"/>
      <c r="AU53" s="560"/>
      <c r="AV53" s="560"/>
      <c r="AW53" s="560"/>
      <c r="AX53" s="560"/>
      <c r="AY53" s="561"/>
      <c r="AZ53" s="564"/>
      <c r="BA53" s="560"/>
      <c r="BB53" s="560"/>
      <c r="BC53" s="560"/>
      <c r="BD53" s="560"/>
      <c r="BE53" s="560"/>
      <c r="BF53" s="565"/>
    </row>
    <row r="54" spans="2:58" ht="15" customHeight="1" thickBot="1" x14ac:dyDescent="0.25">
      <c r="B54" s="584"/>
      <c r="C54" s="585"/>
      <c r="D54" s="585"/>
      <c r="E54" s="585"/>
      <c r="F54" s="585"/>
      <c r="G54" s="585"/>
      <c r="H54" s="585"/>
      <c r="I54" s="585"/>
      <c r="J54" s="585"/>
      <c r="K54" s="585"/>
      <c r="L54" s="585"/>
      <c r="M54" s="585"/>
      <c r="N54" s="585"/>
      <c r="O54" s="585"/>
      <c r="P54" s="585"/>
      <c r="Q54" s="585"/>
      <c r="R54" s="585"/>
      <c r="S54" s="585"/>
      <c r="T54" s="585"/>
      <c r="U54" s="585"/>
      <c r="V54" s="585"/>
      <c r="W54" s="585"/>
      <c r="X54" s="585"/>
      <c r="Y54" s="585"/>
      <c r="Z54" s="585"/>
      <c r="AA54" s="585"/>
      <c r="AB54" s="585"/>
      <c r="AC54" s="585"/>
      <c r="AD54" s="585"/>
      <c r="AE54" s="585"/>
      <c r="AF54" s="585"/>
      <c r="AG54" s="585"/>
      <c r="AH54" s="585"/>
      <c r="AI54" s="585"/>
      <c r="AJ54" s="585"/>
      <c r="AK54" s="585"/>
      <c r="AL54" s="585"/>
      <c r="AM54" s="118"/>
      <c r="AN54" s="581"/>
      <c r="AO54" s="582"/>
      <c r="AP54" s="582"/>
      <c r="AQ54" s="582"/>
      <c r="AR54" s="582"/>
      <c r="AS54" s="582"/>
      <c r="AT54" s="583"/>
      <c r="AU54" s="562"/>
      <c r="AV54" s="562"/>
      <c r="AW54" s="562"/>
      <c r="AX54" s="562"/>
      <c r="AY54" s="563"/>
      <c r="AZ54" s="566"/>
      <c r="BA54" s="562"/>
      <c r="BB54" s="562"/>
      <c r="BC54" s="562"/>
      <c r="BD54" s="562"/>
      <c r="BE54" s="562"/>
      <c r="BF54" s="567"/>
    </row>
    <row r="55" spans="2:58" ht="7.5" customHeight="1" thickBot="1" x14ac:dyDescent="0.25"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137"/>
      <c r="BD55" s="137"/>
      <c r="BE55" s="137"/>
      <c r="BF55" s="137"/>
    </row>
    <row r="56" spans="2:58" s="4" customFormat="1" ht="10.5" customHeight="1" x14ac:dyDescent="0.2">
      <c r="B56" s="249" t="s">
        <v>19</v>
      </c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1"/>
      <c r="P56" s="253" t="s">
        <v>64</v>
      </c>
      <c r="Q56" s="250"/>
      <c r="R56" s="250"/>
      <c r="S56" s="250"/>
      <c r="T56" s="250"/>
      <c r="U56" s="250"/>
      <c r="V56" s="251"/>
      <c r="W56" s="253" t="s">
        <v>63</v>
      </c>
      <c r="X56" s="250"/>
      <c r="Y56" s="250"/>
      <c r="Z56" s="250"/>
      <c r="AA56" s="250"/>
      <c r="AB56" s="250"/>
      <c r="AC56" s="250"/>
      <c r="AD56" s="99"/>
      <c r="AE56" s="250" t="s">
        <v>20</v>
      </c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1"/>
      <c r="AS56" s="253" t="s">
        <v>64</v>
      </c>
      <c r="AT56" s="250"/>
      <c r="AU56" s="250"/>
      <c r="AV56" s="250"/>
      <c r="AW56" s="250"/>
      <c r="AX56" s="250"/>
      <c r="AY56" s="251"/>
      <c r="AZ56" s="250" t="s">
        <v>63</v>
      </c>
      <c r="BA56" s="250"/>
      <c r="BB56" s="250"/>
      <c r="BC56" s="250"/>
      <c r="BD56" s="250"/>
      <c r="BE56" s="250"/>
      <c r="BF56" s="346"/>
    </row>
    <row r="57" spans="2:58" ht="17.25" customHeight="1" thickBot="1" x14ac:dyDescent="0.25">
      <c r="B57" s="568"/>
      <c r="C57" s="569"/>
      <c r="D57" s="569"/>
      <c r="E57" s="569"/>
      <c r="F57" s="569"/>
      <c r="G57" s="569"/>
      <c r="H57" s="569"/>
      <c r="I57" s="569"/>
      <c r="J57" s="569"/>
      <c r="K57" s="569"/>
      <c r="L57" s="569"/>
      <c r="M57" s="569"/>
      <c r="N57" s="569"/>
      <c r="O57" s="570"/>
      <c r="P57" s="571"/>
      <c r="Q57" s="572"/>
      <c r="R57" s="572"/>
      <c r="S57" s="572"/>
      <c r="T57" s="572"/>
      <c r="U57" s="572"/>
      <c r="V57" s="573"/>
      <c r="W57" s="574"/>
      <c r="X57" s="558"/>
      <c r="Y57" s="558"/>
      <c r="Z57" s="558"/>
      <c r="AA57" s="558"/>
      <c r="AB57" s="558"/>
      <c r="AC57" s="558"/>
      <c r="AD57" s="66"/>
      <c r="AE57" s="569"/>
      <c r="AF57" s="569"/>
      <c r="AG57" s="569"/>
      <c r="AH57" s="569"/>
      <c r="AI57" s="569"/>
      <c r="AJ57" s="569"/>
      <c r="AK57" s="569"/>
      <c r="AL57" s="569"/>
      <c r="AM57" s="569"/>
      <c r="AN57" s="569"/>
      <c r="AO57" s="569"/>
      <c r="AP57" s="569"/>
      <c r="AQ57" s="569"/>
      <c r="AR57" s="570"/>
      <c r="AS57" s="571"/>
      <c r="AT57" s="572"/>
      <c r="AU57" s="572"/>
      <c r="AV57" s="572"/>
      <c r="AW57" s="572"/>
      <c r="AX57" s="572"/>
      <c r="AY57" s="573"/>
      <c r="AZ57" s="558"/>
      <c r="BA57" s="558"/>
      <c r="BB57" s="558"/>
      <c r="BC57" s="558"/>
      <c r="BD57" s="558"/>
      <c r="BE57" s="558"/>
      <c r="BF57" s="559"/>
    </row>
    <row r="58" spans="2:58" s="69" customFormat="1" ht="15.75" customHeight="1" x14ac:dyDescent="0.2">
      <c r="B58" s="69" t="s">
        <v>16</v>
      </c>
      <c r="I58" s="339" t="s">
        <v>17</v>
      </c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X58" s="339" t="s">
        <v>18</v>
      </c>
      <c r="Y58" s="339"/>
      <c r="Z58" s="339"/>
      <c r="AA58" s="339"/>
      <c r="AD58" s="144" t="s">
        <v>62</v>
      </c>
      <c r="AE58" s="339"/>
      <c r="AF58" s="339"/>
      <c r="AG58" s="339"/>
      <c r="AH58" s="339"/>
      <c r="AI58" s="339"/>
      <c r="AJ58" s="339"/>
      <c r="AK58" s="339"/>
      <c r="AN58" s="100"/>
      <c r="AO58" s="100"/>
      <c r="AP58" s="100"/>
      <c r="AQ58" s="100"/>
      <c r="AR58" s="100"/>
      <c r="AS58" s="100"/>
      <c r="AX58" s="100"/>
      <c r="AY58" s="100"/>
      <c r="AZ58" s="100"/>
      <c r="BA58" s="100"/>
      <c r="BB58" s="100"/>
    </row>
  </sheetData>
  <mergeCells count="282">
    <mergeCell ref="I58:U58"/>
    <mergeCell ref="X58:AA58"/>
    <mergeCell ref="AD58:AK58"/>
    <mergeCell ref="B52:AC52"/>
    <mergeCell ref="B57:O57"/>
    <mergeCell ref="P57:V57"/>
    <mergeCell ref="W57:AC57"/>
    <mergeCell ref="AE57:AR57"/>
    <mergeCell ref="AS57:AY57"/>
    <mergeCell ref="AN52:AT52"/>
    <mergeCell ref="AN53:AT54"/>
    <mergeCell ref="B54:AL54"/>
    <mergeCell ref="B53:AL53"/>
    <mergeCell ref="AD52:AL52"/>
    <mergeCell ref="AO50:AQ50"/>
    <mergeCell ref="AR50:AT50"/>
    <mergeCell ref="AW50:AZ50"/>
    <mergeCell ref="BA50:BC50"/>
    <mergeCell ref="AZ57:BF57"/>
    <mergeCell ref="B55:BF55"/>
    <mergeCell ref="B56:O56"/>
    <mergeCell ref="P56:V56"/>
    <mergeCell ref="W56:AC56"/>
    <mergeCell ref="AE56:AR56"/>
    <mergeCell ref="AS56:AY56"/>
    <mergeCell ref="AZ56:BF56"/>
    <mergeCell ref="BD50:BF50"/>
    <mergeCell ref="AU52:AY52"/>
    <mergeCell ref="AZ52:BF52"/>
    <mergeCell ref="AU53:AY54"/>
    <mergeCell ref="AZ53:BF54"/>
    <mergeCell ref="B47:BF47"/>
    <mergeCell ref="B48:AA50"/>
    <mergeCell ref="AB48:AI50"/>
    <mergeCell ref="AK48:AN48"/>
    <mergeCell ref="AO48:AT48"/>
    <mergeCell ref="AW48:AZ48"/>
    <mergeCell ref="BA48:BF48"/>
    <mergeCell ref="AK49:AN49"/>
    <mergeCell ref="BA43:BF45"/>
    <mergeCell ref="B44:H44"/>
    <mergeCell ref="I44:L44"/>
    <mergeCell ref="M44:P45"/>
    <mergeCell ref="Q44:U45"/>
    <mergeCell ref="AH44:AR44"/>
    <mergeCell ref="B45:H45"/>
    <mergeCell ref="I45:L45"/>
    <mergeCell ref="AE45:AG45"/>
    <mergeCell ref="AH45:AL45"/>
    <mergeCell ref="AO49:AQ49"/>
    <mergeCell ref="AR49:AT49"/>
    <mergeCell ref="AW49:AZ49"/>
    <mergeCell ref="BA49:BC49"/>
    <mergeCell ref="BD49:BF49"/>
    <mergeCell ref="AK50:AN50"/>
    <mergeCell ref="Y40:AD40"/>
    <mergeCell ref="B42:AC42"/>
    <mergeCell ref="AE42:BF42"/>
    <mergeCell ref="B43:S43"/>
    <mergeCell ref="X43:AA43"/>
    <mergeCell ref="AE43:AG44"/>
    <mergeCell ref="AH43:AR43"/>
    <mergeCell ref="AX43:AZ45"/>
    <mergeCell ref="B39:F40"/>
    <mergeCell ref="H39:X39"/>
    <mergeCell ref="Y39:AD39"/>
    <mergeCell ref="AE39:AL40"/>
    <mergeCell ref="AN39:AU40"/>
    <mergeCell ref="AV39:BF40"/>
    <mergeCell ref="AN45:AQ45"/>
    <mergeCell ref="AR45:AV45"/>
    <mergeCell ref="B36:BF36"/>
    <mergeCell ref="B37:K38"/>
    <mergeCell ref="L37:Y38"/>
    <mergeCell ref="Z37:AD38"/>
    <mergeCell ref="AE37:AS38"/>
    <mergeCell ref="AT37:BF38"/>
    <mergeCell ref="B34:I34"/>
    <mergeCell ref="J34:Q35"/>
    <mergeCell ref="R34:Z34"/>
    <mergeCell ref="AA34:AK35"/>
    <mergeCell ref="AL34:AS34"/>
    <mergeCell ref="AT34:BF35"/>
    <mergeCell ref="B35:I35"/>
    <mergeCell ref="R35:Z35"/>
    <mergeCell ref="AL35:AS35"/>
    <mergeCell ref="AB32:AD32"/>
    <mergeCell ref="AG32:AP32"/>
    <mergeCell ref="AQ32:AU32"/>
    <mergeCell ref="AV32:AZ32"/>
    <mergeCell ref="BA32:BF32"/>
    <mergeCell ref="B33:L33"/>
    <mergeCell ref="M33:AD33"/>
    <mergeCell ref="AG33:AU33"/>
    <mergeCell ref="AV33:BF33"/>
    <mergeCell ref="B32:F32"/>
    <mergeCell ref="G32:K32"/>
    <mergeCell ref="L32:O32"/>
    <mergeCell ref="P32:S32"/>
    <mergeCell ref="T32:X32"/>
    <mergeCell ref="Y32:AA32"/>
    <mergeCell ref="AB31:AD31"/>
    <mergeCell ref="AG31:AK31"/>
    <mergeCell ref="AL31:AP31"/>
    <mergeCell ref="AQ31:AU31"/>
    <mergeCell ref="AV31:AZ31"/>
    <mergeCell ref="BA31:BC31"/>
    <mergeCell ref="B31:F31"/>
    <mergeCell ref="G31:K31"/>
    <mergeCell ref="L31:O31"/>
    <mergeCell ref="P31:S31"/>
    <mergeCell ref="T31:X31"/>
    <mergeCell ref="Y31:AA31"/>
    <mergeCell ref="AB30:AD30"/>
    <mergeCell ref="AG30:AK30"/>
    <mergeCell ref="AL30:AP30"/>
    <mergeCell ref="AQ30:AU30"/>
    <mergeCell ref="AV30:AZ30"/>
    <mergeCell ref="BA30:BC30"/>
    <mergeCell ref="B30:F30"/>
    <mergeCell ref="G30:K30"/>
    <mergeCell ref="L30:O30"/>
    <mergeCell ref="P30:S30"/>
    <mergeCell ref="T30:X30"/>
    <mergeCell ref="Y30:AA30"/>
    <mergeCell ref="AL29:AP29"/>
    <mergeCell ref="AQ29:AU29"/>
    <mergeCell ref="AV29:AZ29"/>
    <mergeCell ref="BA29:BC29"/>
    <mergeCell ref="BD29:BF29"/>
    <mergeCell ref="BD30:BF30"/>
    <mergeCell ref="BD31:BF31"/>
    <mergeCell ref="BA28:BC28"/>
    <mergeCell ref="BD28:BF28"/>
    <mergeCell ref="AL28:AP28"/>
    <mergeCell ref="AQ28:AU28"/>
    <mergeCell ref="AV28:AZ28"/>
    <mergeCell ref="B29:F29"/>
    <mergeCell ref="G29:K29"/>
    <mergeCell ref="L29:O29"/>
    <mergeCell ref="P29:S29"/>
    <mergeCell ref="T29:X29"/>
    <mergeCell ref="Y29:AA29"/>
    <mergeCell ref="AB29:AD29"/>
    <mergeCell ref="AG29:AK29"/>
    <mergeCell ref="Y28:AA28"/>
    <mergeCell ref="AB28:AD28"/>
    <mergeCell ref="AG28:AK28"/>
    <mergeCell ref="AL27:AP27"/>
    <mergeCell ref="AQ27:AU27"/>
    <mergeCell ref="AV27:AZ27"/>
    <mergeCell ref="BA27:BC27"/>
    <mergeCell ref="BD27:BF27"/>
    <mergeCell ref="B28:F28"/>
    <mergeCell ref="G28:K28"/>
    <mergeCell ref="L28:O28"/>
    <mergeCell ref="P28:S28"/>
    <mergeCell ref="T28:X28"/>
    <mergeCell ref="B27:F27"/>
    <mergeCell ref="G27:K27"/>
    <mergeCell ref="L27:O27"/>
    <mergeCell ref="P27:S27"/>
    <mergeCell ref="T27:X27"/>
    <mergeCell ref="Y27:AA27"/>
    <mergeCell ref="AB27:AD27"/>
    <mergeCell ref="AG27:AK27"/>
    <mergeCell ref="AQ24:AU24"/>
    <mergeCell ref="AV24:AZ24"/>
    <mergeCell ref="AL25:AP25"/>
    <mergeCell ref="AQ25:AU25"/>
    <mergeCell ref="AV25:AZ25"/>
    <mergeCell ref="BA25:BC25"/>
    <mergeCell ref="Y24:AA24"/>
    <mergeCell ref="AB24:AD24"/>
    <mergeCell ref="AG24:AK24"/>
    <mergeCell ref="AL24:AP24"/>
    <mergeCell ref="BD25:BF25"/>
    <mergeCell ref="B26:F26"/>
    <mergeCell ref="G26:K26"/>
    <mergeCell ref="L26:O26"/>
    <mergeCell ref="P26:S26"/>
    <mergeCell ref="T26:X26"/>
    <mergeCell ref="BA26:BC26"/>
    <mergeCell ref="BD26:BF26"/>
    <mergeCell ref="AL26:AP26"/>
    <mergeCell ref="AQ26:AU26"/>
    <mergeCell ref="AV26:AZ26"/>
    <mergeCell ref="P25:S25"/>
    <mergeCell ref="T25:X25"/>
    <mergeCell ref="Y25:AA25"/>
    <mergeCell ref="AB25:AD25"/>
    <mergeCell ref="AG25:AK25"/>
    <mergeCell ref="Y26:AA26"/>
    <mergeCell ref="AB26:AD26"/>
    <mergeCell ref="AG26:AK26"/>
    <mergeCell ref="AY22:BF22"/>
    <mergeCell ref="B23:F23"/>
    <mergeCell ref="G23:K23"/>
    <mergeCell ref="L23:S23"/>
    <mergeCell ref="T23:X23"/>
    <mergeCell ref="Y23:AA23"/>
    <mergeCell ref="AB23:AD23"/>
    <mergeCell ref="AE23:AF33"/>
    <mergeCell ref="AG23:AK23"/>
    <mergeCell ref="AL23:AP23"/>
    <mergeCell ref="AQ23:AU23"/>
    <mergeCell ref="AV23:AZ23"/>
    <mergeCell ref="BA23:BC23"/>
    <mergeCell ref="BD23:BF23"/>
    <mergeCell ref="B24:F24"/>
    <mergeCell ref="G24:K24"/>
    <mergeCell ref="L24:O24"/>
    <mergeCell ref="P24:S24"/>
    <mergeCell ref="T24:X24"/>
    <mergeCell ref="BA24:BC24"/>
    <mergeCell ref="BD24:BF24"/>
    <mergeCell ref="B25:F25"/>
    <mergeCell ref="G25:K25"/>
    <mergeCell ref="L25:O25"/>
    <mergeCell ref="B19:L19"/>
    <mergeCell ref="M19:Q19"/>
    <mergeCell ref="R19:V19"/>
    <mergeCell ref="W19:AC19"/>
    <mergeCell ref="AE19:BF19"/>
    <mergeCell ref="B20:L20"/>
    <mergeCell ref="M20:Q20"/>
    <mergeCell ref="R20:V20"/>
    <mergeCell ref="W20:AC20"/>
    <mergeCell ref="AE20:AS20"/>
    <mergeCell ref="AT20:BE20"/>
    <mergeCell ref="B18:L18"/>
    <mergeCell ref="M18:Q18"/>
    <mergeCell ref="R18:V18"/>
    <mergeCell ref="W18:AC18"/>
    <mergeCell ref="AE18:AS18"/>
    <mergeCell ref="AT18:BE18"/>
    <mergeCell ref="B16:L16"/>
    <mergeCell ref="M16:Q16"/>
    <mergeCell ref="R16:V16"/>
    <mergeCell ref="W16:AC16"/>
    <mergeCell ref="AV16:BE16"/>
    <mergeCell ref="B17:L17"/>
    <mergeCell ref="M17:Q17"/>
    <mergeCell ref="R17:V17"/>
    <mergeCell ref="W17:AC17"/>
    <mergeCell ref="AE17:BF17"/>
    <mergeCell ref="AY11:BF12"/>
    <mergeCell ref="B12:P12"/>
    <mergeCell ref="Q12:Z12"/>
    <mergeCell ref="AA12:AI12"/>
    <mergeCell ref="B14:AC14"/>
    <mergeCell ref="B15:AC15"/>
    <mergeCell ref="B10:Z10"/>
    <mergeCell ref="AA10:AI10"/>
    <mergeCell ref="AJ10:AP10"/>
    <mergeCell ref="AQ10:AX10"/>
    <mergeCell ref="AY10:BF10"/>
    <mergeCell ref="B11:P11"/>
    <mergeCell ref="Q11:Z11"/>
    <mergeCell ref="AA11:AI11"/>
    <mergeCell ref="AQ11:AX12"/>
    <mergeCell ref="B2:K2"/>
    <mergeCell ref="L2:AV2"/>
    <mergeCell ref="AW2:BF3"/>
    <mergeCell ref="B3:K3"/>
    <mergeCell ref="L3:AV3"/>
    <mergeCell ref="D5:G5"/>
    <mergeCell ref="L5:R5"/>
    <mergeCell ref="W5:AD5"/>
    <mergeCell ref="B9:Z9"/>
    <mergeCell ref="AA9:AI9"/>
    <mergeCell ref="AJ9:AP9"/>
    <mergeCell ref="AQ9:AX9"/>
    <mergeCell ref="AY9:BF9"/>
    <mergeCell ref="B7:F7"/>
    <mergeCell ref="G7:U7"/>
    <mergeCell ref="V7:AD7"/>
    <mergeCell ref="AE7:BF7"/>
    <mergeCell ref="B8:F8"/>
    <mergeCell ref="G8:U8"/>
    <mergeCell ref="V8:AD8"/>
    <mergeCell ref="AE8:BF8"/>
  </mergeCells>
  <conditionalFormatting sqref="AT18:BE18 AT16:AV16">
    <cfRule type="cellIs" dxfId="3" priority="4" stopIfTrue="1" operator="equal">
      <formula>1</formula>
    </cfRule>
  </conditionalFormatting>
  <conditionalFormatting sqref="AL35">
    <cfRule type="cellIs" dxfId="2" priority="3" stopIfTrue="1" operator="equal">
      <formula>1</formula>
    </cfRule>
  </conditionalFormatting>
  <conditionalFormatting sqref="AQ24:AU31">
    <cfRule type="cellIs" dxfId="1" priority="2" stopIfTrue="1" operator="equal">
      <formula>0</formula>
    </cfRule>
  </conditionalFormatting>
  <conditionalFormatting sqref="BD24 AB24:AD32 BD25:BF31">
    <cfRule type="expression" dxfId="0" priority="1" stopIfTrue="1">
      <formula>$BM$40&gt;1</formula>
    </cfRule>
  </conditionalFormatting>
  <printOptions horizontalCentered="1"/>
  <pageMargins left="0.25" right="0.25" top="0.25" bottom="0.45" header="0.25" footer="0.25"/>
  <pageSetup scale="9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3</xdr:row>
                    <xdr:rowOff>57150</xdr:rowOff>
                  </from>
                  <to>
                    <xdr:col>4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9</xdr:col>
                    <xdr:colOff>114300</xdr:colOff>
                    <xdr:row>3</xdr:row>
                    <xdr:rowOff>57150</xdr:rowOff>
                  </from>
                  <to>
                    <xdr:col>12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20</xdr:col>
                    <xdr:colOff>85725</xdr:colOff>
                    <xdr:row>3</xdr:row>
                    <xdr:rowOff>57150</xdr:rowOff>
                  </from>
                  <to>
                    <xdr:col>23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6</xdr:col>
                    <xdr:colOff>85725</xdr:colOff>
                    <xdr:row>57</xdr:row>
                    <xdr:rowOff>19050</xdr:rowOff>
                  </from>
                  <to>
                    <xdr:col>9</xdr:col>
                    <xdr:colOff>19050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21</xdr:col>
                    <xdr:colOff>95250</xdr:colOff>
                    <xdr:row>57</xdr:row>
                    <xdr:rowOff>19050</xdr:rowOff>
                  </from>
                  <to>
                    <xdr:col>24</xdr:col>
                    <xdr:colOff>28575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27</xdr:col>
                    <xdr:colOff>95250</xdr:colOff>
                    <xdr:row>57</xdr:row>
                    <xdr:rowOff>19050</xdr:rowOff>
                  </from>
                  <to>
                    <xdr:col>30</xdr:col>
                    <xdr:colOff>28575</xdr:colOff>
                    <xdr:row>58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formulas</vt:lpstr>
      <vt:lpstr>0901 With Formulas</vt:lpstr>
      <vt:lpstr>0901 No Formulas</vt:lpstr>
      <vt:lpstr>'0901 No Formulas'!Print_Area</vt:lpstr>
      <vt:lpstr>'0901 With Formulas'!Print_Area</vt:lpstr>
      <vt:lpstr>formulas!Print_Area</vt:lpstr>
    </vt:vector>
  </TitlesOfParts>
  <Company>ITD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Jason Henscheid</cp:lastModifiedBy>
  <cp:lastPrinted>2012-03-02T17:16:24Z</cp:lastPrinted>
  <dcterms:created xsi:type="dcterms:W3CDTF">2004-05-20T17:03:51Z</dcterms:created>
  <dcterms:modified xsi:type="dcterms:W3CDTF">2021-07-01T21:29:38Z</dcterms:modified>
</cp:coreProperties>
</file>