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dapiaoen\Downloads\"/>
    </mc:Choice>
  </mc:AlternateContent>
  <xr:revisionPtr revIDLastSave="0" documentId="8_{7A3EE8EF-9E35-468E-BA7F-AE33A17CEBFE}" xr6:coauthVersionLast="47" xr6:coauthVersionMax="47" xr10:uidLastSave="{00000000-0000-0000-0000-000000000000}"/>
  <bookViews>
    <workbookView xWindow="29415" yWindow="675" windowWidth="22275" windowHeight="15630" xr2:uid="{00000000-000D-0000-FFFF-FFFF00000000}"/>
  </bookViews>
  <sheets>
    <sheet name="105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D46" i="1" l="1"/>
  <c r="BD44" i="1"/>
  <c r="BD42" i="1"/>
  <c r="BD40" i="1"/>
  <c r="BD38" i="1"/>
  <c r="BD36" i="1"/>
  <c r="BD34" i="1"/>
  <c r="AX46" i="1"/>
  <c r="AX44" i="1"/>
  <c r="AX42" i="1"/>
  <c r="AX40" i="1"/>
  <c r="AX38" i="1"/>
  <c r="AX36" i="1"/>
  <c r="AX34" i="1"/>
  <c r="AT46" i="1"/>
  <c r="AT44" i="1"/>
  <c r="AT42" i="1"/>
  <c r="AT40" i="1"/>
  <c r="AT38" i="1"/>
  <c r="AT36" i="1"/>
  <c r="AT34" i="1"/>
  <c r="AN46" i="1"/>
  <c r="AN44" i="1"/>
  <c r="AN42" i="1"/>
  <c r="AN40" i="1"/>
  <c r="AN38" i="1"/>
  <c r="AN36" i="1"/>
  <c r="AN34" i="1"/>
  <c r="CC43" i="1"/>
  <c r="BY43" i="1"/>
  <c r="BT43" i="1"/>
  <c r="BP43" i="1"/>
  <c r="AW49" i="1"/>
  <c r="BD49" i="1" l="1"/>
  <c r="AX49" i="1"/>
  <c r="AT49" i="1"/>
  <c r="AN49" i="1"/>
  <c r="AN51" i="1" l="1"/>
  <c r="AN54" i="1" s="1"/>
</calcChain>
</file>

<file path=xl/sharedStrings.xml><?xml version="1.0" encoding="utf-8"?>
<sst xmlns="http://schemas.openxmlformats.org/spreadsheetml/2006/main" count="93" uniqueCount="78">
  <si>
    <t>itd.idaho.gov</t>
  </si>
  <si>
    <t>Noise Barrier Abatement Checklist</t>
  </si>
  <si>
    <t>Idaho Transportation Department</t>
  </si>
  <si>
    <t>Key Number</t>
  </si>
  <si>
    <t>Project Number</t>
  </si>
  <si>
    <t>Project Name</t>
  </si>
  <si>
    <t>Impacted Receptor Number</t>
  </si>
  <si>
    <t>Design Year "Build" dBA Level(s) Without Barrier</t>
  </si>
  <si>
    <t>Yes</t>
  </si>
  <si>
    <t>No</t>
  </si>
  <si>
    <t>Barrier Feasibility</t>
  </si>
  <si>
    <t>1.</t>
  </si>
  <si>
    <t>Can the barrier achieve at least a 5 dBA sound level reduction at the majority of impacted receptors without limiting property or neighborhood access?</t>
  </si>
  <si>
    <t>2.</t>
  </si>
  <si>
    <t>3.</t>
  </si>
  <si>
    <t>Can an effective barrier be constructed considering the existing site characteristics and topography, and without reconfiguring the site or neighborhood (not including minor access modifications)?</t>
  </si>
  <si>
    <r>
      <t xml:space="preserve">If No to </t>
    </r>
    <r>
      <rPr>
        <u/>
        <sz val="10"/>
        <rFont val="Arial"/>
        <family val="2"/>
      </rPr>
      <t>any</t>
    </r>
    <r>
      <rPr>
        <sz val="10"/>
        <rFont val="Arial"/>
      </rPr>
      <t xml:space="preserve"> of the above, the barrier is not feasible - do not continue with this checklist.</t>
    </r>
  </si>
  <si>
    <t>Factors Required for Barrier Reasonability Decisions</t>
  </si>
  <si>
    <r>
      <t xml:space="preserve">If Yes to </t>
    </r>
    <r>
      <rPr>
        <u/>
        <sz val="10"/>
        <rFont val="Arial"/>
        <family val="2"/>
      </rPr>
      <t>all</t>
    </r>
    <r>
      <rPr>
        <sz val="10"/>
        <rFont val="Arial"/>
        <family val="2"/>
      </rPr>
      <t xml:space="preserve"> of the above, the barrier is feasible - complete the following.</t>
    </r>
  </si>
  <si>
    <t>Number of benefitted receptors</t>
  </si>
  <si>
    <t>Estimated barrier cost</t>
  </si>
  <si>
    <t>Closest benefitted receptor to centerline insertion loss</t>
  </si>
  <si>
    <t>Percentage of benefitted property owners who want a traffic noise barrier</t>
  </si>
  <si>
    <t>Percentage of benefitted renters who want a traffic noise barrier</t>
  </si>
  <si>
    <t>$</t>
  </si>
  <si>
    <t>dBA</t>
  </si>
  <si>
    <t>%</t>
  </si>
  <si>
    <t>Optional Barrier Reasonability Factors</t>
  </si>
  <si>
    <r>
      <t>No Single</t>
    </r>
    <r>
      <rPr>
        <sz val="10"/>
        <rFont val="Arial"/>
        <family val="2"/>
      </rPr>
      <t xml:space="preserve"> optional factor can be used to determine reasonableness. The assessment results of the 7 factors below are used to increase the cost per benefitted receptor.</t>
    </r>
  </si>
  <si>
    <t>Development pre-dated highway construction</t>
  </si>
  <si>
    <t>4.</t>
  </si>
  <si>
    <t>5.</t>
  </si>
  <si>
    <t>6.</t>
  </si>
  <si>
    <t>7.</t>
  </si>
  <si>
    <t>Development in place before 1976</t>
  </si>
  <si>
    <t>Type of development*</t>
  </si>
  <si>
    <t>Exposure to higher absolute traffic noise levels</t>
  </si>
  <si>
    <t>Changes between existing and build (design year) conditions</t>
  </si>
  <si>
    <t>Effort of local officals to use noise compatible development</t>
  </si>
  <si>
    <t>High</t>
  </si>
  <si>
    <t>Low</t>
  </si>
  <si>
    <t>*</t>
  </si>
  <si>
    <t>(THY - Total High Yes;  TLY - Total Low Yes;  TLN - Total Low No;  THN - Total High No)</t>
  </si>
  <si>
    <r>
      <rPr>
        <b/>
        <sz val="8"/>
        <rFont val="Arial"/>
        <family val="2"/>
      </rPr>
      <t>Dwelling</t>
    </r>
    <r>
      <rPr>
        <sz val="8"/>
        <rFont val="Arial"/>
        <family val="2"/>
      </rPr>
      <t xml:space="preserve"> - includes residences, condos, apartments, areas of frequent outdoor use associated with quiet and "Cat. A" uses</t>
    </r>
  </si>
  <si>
    <r>
      <rPr>
        <b/>
        <sz val="8"/>
        <rFont val="Arial"/>
        <family val="2"/>
      </rPr>
      <t>School</t>
    </r>
    <r>
      <rPr>
        <sz val="8"/>
        <rFont val="Arial"/>
        <family val="2"/>
      </rPr>
      <t xml:space="preserve"> - includes libraries, churches, hospitals, and outdoor areas associated with infrequent or noisier activities</t>
    </r>
  </si>
  <si>
    <r>
      <rPr>
        <b/>
        <sz val="8"/>
        <rFont val="Arial"/>
        <family val="2"/>
      </rPr>
      <t>Office</t>
    </r>
    <r>
      <rPr>
        <sz val="8"/>
        <rFont val="Arial"/>
        <family val="2"/>
      </rPr>
      <t xml:space="preserve"> - includes low volume commercial uses, and motels/hotels with outdoor accommodations for guests</t>
    </r>
  </si>
  <si>
    <r>
      <rPr>
        <b/>
        <sz val="8"/>
        <rFont val="Arial"/>
        <family val="2"/>
      </rPr>
      <t>Retail</t>
    </r>
    <r>
      <rPr>
        <sz val="8"/>
        <rFont val="Arial"/>
        <family val="2"/>
      </rPr>
      <t xml:space="preserve"> - includes parking lots, industrial uses, shopping centers, convenience stores, highway businesses, etc.</t>
    </r>
  </si>
  <si>
    <t>Totals</t>
  </si>
  <si>
    <t>(HY)</t>
  </si>
  <si>
    <t>(LY)</t>
  </si>
  <si>
    <t>(LN)</t>
  </si>
  <si>
    <t>(HN)</t>
  </si>
  <si>
    <t>&gt;75%</t>
  </si>
  <si>
    <t>Dwelling</t>
  </si>
  <si>
    <t>&gt;10dBA</t>
  </si>
  <si>
    <t>Major</t>
  </si>
  <si>
    <t>Primary</t>
  </si>
  <si>
    <t>25-75%</t>
  </si>
  <si>
    <t>School</t>
  </si>
  <si>
    <t>5-9dBA</t>
  </si>
  <si>
    <t>4-9dBA</t>
  </si>
  <si>
    <t>Moderate</t>
  </si>
  <si>
    <t>10-24%</t>
  </si>
  <si>
    <t>&lt;10%</t>
  </si>
  <si>
    <t>Office</t>
  </si>
  <si>
    <t>Retail</t>
  </si>
  <si>
    <t>3-4dBA</t>
  </si>
  <si>
    <t>&lt;3dBA</t>
  </si>
  <si>
    <t>0-3dBA</t>
  </si>
  <si>
    <t>&lt;0dBA</t>
  </si>
  <si>
    <t>Minor</t>
  </si>
  <si>
    <t>None</t>
  </si>
  <si>
    <t>Secondary</t>
  </si>
  <si>
    <r>
      <t xml:space="preserve">Adjusted Value </t>
    </r>
    <r>
      <rPr>
        <sz val="10"/>
        <rFont val="Arial"/>
        <family val="2"/>
      </rPr>
      <t>[(THY+TLY-TLN-THN)1000]</t>
    </r>
  </si>
  <si>
    <t>Does the barrier conform to project standards regarding traffic safety, maintenance, and drainage concerns, considering that these issues can often be resolved through use of good design practices?</t>
  </si>
  <si>
    <t>Project generated traffic noise is the dominant noise source</t>
  </si>
  <si>
    <r>
      <t xml:space="preserve">Adjusted Cost Per Benefitted Receptor </t>
    </r>
    <r>
      <rPr>
        <sz val="10"/>
        <rFont val="Arial"/>
        <family val="2"/>
      </rPr>
      <t>(Adjusted Value + $40,000)</t>
    </r>
  </si>
  <si>
    <t>ITD 1055   (Rev. 11-24)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</si>
</sst>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&quot;$&quot;#,##0.00"/>
  </numFmts>
  <fonts count="10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8" xfId="0" applyBorder="1"/>
    <xf numFmtId="0" fontId="3" fillId="0" borderId="0" xfId="0" applyFont="1" applyAlignment="1">
      <alignment horizontal="center"/>
    </xf>
    <xf numFmtId="49" fontId="1" fillId="0" borderId="0" xfId="0" applyNumberFormat="1" applyFont="1"/>
    <xf numFmtId="49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1" fontId="3" fillId="0" borderId="11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8" xfId="0" applyFont="1" applyBorder="1" applyAlignment="1">
      <alignment vertical="top"/>
    </xf>
    <xf numFmtId="0" fontId="3" fillId="0" borderId="0" xfId="0" applyFont="1"/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8" fillId="0" borderId="0" xfId="0" applyFont="1" applyAlignment="1">
      <alignment horizontal="center"/>
    </xf>
    <xf numFmtId="1" fontId="8" fillId="0" borderId="5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left" vertical="top"/>
    </xf>
    <xf numFmtId="0" fontId="1" fillId="0" borderId="0" xfId="0" applyFont="1"/>
    <xf numFmtId="0" fontId="6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164" fontId="0" fillId="0" borderId="5" xfId="0" applyNumberForma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10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49" fontId="3" fillId="0" borderId="0" xfId="0" applyNumberFormat="1" applyFont="1"/>
    <xf numFmtId="49" fontId="0" fillId="0" borderId="0" xfId="0" applyNumberFormat="1"/>
    <xf numFmtId="1" fontId="8" fillId="0" borderId="0" xfId="0" applyNumberFormat="1" applyFont="1" applyAlignment="1">
      <alignment horizontal="center"/>
    </xf>
    <xf numFmtId="0" fontId="8" fillId="0" borderId="5" xfId="0" applyFont="1" applyBorder="1" applyProtection="1">
      <protection locked="0"/>
    </xf>
    <xf numFmtId="0" fontId="1" fillId="0" borderId="0" xfId="0" applyFont="1" applyAlignment="1">
      <alignment horizontal="center" vertical="top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4" fillId="0" borderId="5" xfId="0" applyFont="1" applyBorder="1"/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41" fontId="0" fillId="0" borderId="5" xfId="0" applyNumberFormat="1" applyBorder="1" applyProtection="1">
      <protection locked="0"/>
    </xf>
    <xf numFmtId="41" fontId="0" fillId="0" borderId="7" xfId="0" applyNumberFormat="1" applyBorder="1" applyProtection="1">
      <protection locked="0"/>
    </xf>
    <xf numFmtId="0" fontId="0" fillId="0" borderId="7" xfId="0" applyBorder="1" applyProtection="1">
      <protection locked="0"/>
    </xf>
    <xf numFmtId="0" fontId="3" fillId="0" borderId="0" xfId="0" applyFont="1" applyAlignment="1">
      <alignment horizontal="right"/>
    </xf>
    <xf numFmtId="0" fontId="0" fillId="0" borderId="0" xfId="0"/>
    <xf numFmtId="0" fontId="0" fillId="0" borderId="0" xfId="0" applyAlignment="1">
      <alignment horizontal="center"/>
    </xf>
    <xf numFmtId="49" fontId="3" fillId="0" borderId="0" xfId="0" applyNumberFormat="1" applyFont="1" applyAlignment="1">
      <alignment vertical="top"/>
    </xf>
    <xf numFmtId="49" fontId="0" fillId="0" borderId="0" xfId="0" applyNumberFormat="1" applyAlignment="1">
      <alignment vertical="top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8" fillId="0" borderId="5" xfId="0" applyFont="1" applyBorder="1" applyAlignment="1" applyProtection="1">
      <alignment horizontal="center"/>
      <protection locked="0"/>
    </xf>
    <xf numFmtId="0" fontId="4" fillId="0" borderId="5" xfId="0" applyFont="1" applyBorder="1" applyAlignment="1">
      <alignment wrapText="1"/>
    </xf>
    <xf numFmtId="1" fontId="9" fillId="0" borderId="0" xfId="0" applyNumberFormat="1" applyFont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" fontId="1" fillId="0" borderId="0" xfId="0" applyNumberFormat="1" applyFont="1" applyAlignment="1">
      <alignment horizontal="center" vertical="top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fmlaLink="AJ34" lockText="1" noThreeD="1"/>
</file>

<file path=xl/ctrlProps/ctrlProp8.xml><?xml version="1.0" encoding="utf-8"?>
<formControlPr xmlns="http://schemas.microsoft.com/office/spreadsheetml/2009/9/main" objectType="CheckBox" fmlaLink="AJ36" lockText="1" noThreeD="1"/>
</file>

<file path=xl/ctrlProps/ctrlProp9.xml><?xml version="1.0" encoding="utf-8"?>
<formControlPr xmlns="http://schemas.microsoft.com/office/spreadsheetml/2009/9/main" objectType="CheckBox" fmlaLink="AJ38" lockText="1" noThreeD="1"/>
</file>

<file path=xl/ctrlProps/ctrlProp10.xml><?xml version="1.0" encoding="utf-8"?>
<formControlPr xmlns="http://schemas.microsoft.com/office/spreadsheetml/2009/9/main" objectType="CheckBox" fmlaLink="AJ42" lockText="1" noThreeD="1"/>
</file>

<file path=xl/ctrlProps/ctrlProp11.xml><?xml version="1.0" encoding="utf-8"?>
<formControlPr xmlns="http://schemas.microsoft.com/office/spreadsheetml/2009/9/main" objectType="CheckBox" fmlaLink="AJ44" lockText="1" noThreeD="1"/>
</file>

<file path=xl/ctrlProps/ctrlProp12.xml><?xml version="1.0" encoding="utf-8"?>
<formControlPr xmlns="http://schemas.microsoft.com/office/spreadsheetml/2009/9/main" objectType="CheckBox" fmlaLink="AJ46" lockText="1" noThreeD="1"/>
</file>

<file path=xl/ctrlProps/ctrlProp13.xml><?xml version="1.0" encoding="utf-8"?>
<formControlPr xmlns="http://schemas.microsoft.com/office/spreadsheetml/2009/9/main" objectType="CheckBox" fmlaLink="AP34" lockText="1" noThreeD="1"/>
</file>

<file path=xl/ctrlProps/ctrlProp14.xml><?xml version="1.0" encoding="utf-8"?>
<formControlPr xmlns="http://schemas.microsoft.com/office/spreadsheetml/2009/9/main" objectType="CheckBox" fmlaLink="AP36" lockText="1" noThreeD="1"/>
</file>

<file path=xl/ctrlProps/ctrlProp15.xml><?xml version="1.0" encoding="utf-8"?>
<formControlPr xmlns="http://schemas.microsoft.com/office/spreadsheetml/2009/9/main" objectType="CheckBox" fmlaLink="AP38" lockText="1" noThreeD="1"/>
</file>

<file path=xl/ctrlProps/ctrlProp16.xml><?xml version="1.0" encoding="utf-8"?>
<formControlPr xmlns="http://schemas.microsoft.com/office/spreadsheetml/2009/9/main" objectType="CheckBox" fmlaLink="AJ40" lockText="1" noThreeD="1"/>
</file>

<file path=xl/ctrlProps/ctrlProp17.xml><?xml version="1.0" encoding="utf-8"?>
<formControlPr xmlns="http://schemas.microsoft.com/office/spreadsheetml/2009/9/main" objectType="CheckBox" fmlaLink="AP40" lockText="1" noThreeD="1"/>
</file>

<file path=xl/ctrlProps/ctrlProp18.xml><?xml version="1.0" encoding="utf-8"?>
<formControlPr xmlns="http://schemas.microsoft.com/office/spreadsheetml/2009/9/main" objectType="CheckBox" fmlaLink="AP42" lockText="1" noThreeD="1"/>
</file>

<file path=xl/ctrlProps/ctrlProp19.xml><?xml version="1.0" encoding="utf-8"?>
<formControlPr xmlns="http://schemas.microsoft.com/office/spreadsheetml/2009/9/main" objectType="CheckBox" fmlaLink="AP44" lockText="1" noThreeD="1"/>
</file>

<file path=xl/ctrlProps/ctrlProp20.xml><?xml version="1.0" encoding="utf-8"?>
<formControlPr xmlns="http://schemas.microsoft.com/office/spreadsheetml/2009/9/main" objectType="CheckBox" fmlaLink="AP46" lockText="1" noThreeD="1"/>
</file>

<file path=xl/ctrlProps/ctrlProp21.xml><?xml version="1.0" encoding="utf-8"?>
<formControlPr xmlns="http://schemas.microsoft.com/office/spreadsheetml/2009/9/main" objectType="CheckBox" fmlaLink="AZ34" lockText="1" noThreeD="1"/>
</file>

<file path=xl/ctrlProps/ctrlProp22.xml><?xml version="1.0" encoding="utf-8"?>
<formControlPr xmlns="http://schemas.microsoft.com/office/spreadsheetml/2009/9/main" objectType="CheckBox" fmlaLink="AZ36" lockText="1" noThreeD="1"/>
</file>

<file path=xl/ctrlProps/ctrlProp23.xml><?xml version="1.0" encoding="utf-8"?>
<formControlPr xmlns="http://schemas.microsoft.com/office/spreadsheetml/2009/9/main" objectType="CheckBox" fmlaLink="AZ38" lockText="1" noThreeD="1"/>
</file>

<file path=xl/ctrlProps/ctrlProp24.xml><?xml version="1.0" encoding="utf-8"?>
<formControlPr xmlns="http://schemas.microsoft.com/office/spreadsheetml/2009/9/main" objectType="CheckBox" checked="Checked" fmlaLink="AZ40" lockText="1" noThreeD="1"/>
</file>

<file path=xl/ctrlProps/ctrlProp25.xml><?xml version="1.0" encoding="utf-8"?>
<formControlPr xmlns="http://schemas.microsoft.com/office/spreadsheetml/2009/9/main" objectType="CheckBox" fmlaLink="AZ42" lockText="1" noThreeD="1"/>
</file>

<file path=xl/ctrlProps/ctrlProp26.xml><?xml version="1.0" encoding="utf-8"?>
<formControlPr xmlns="http://schemas.microsoft.com/office/spreadsheetml/2009/9/main" objectType="CheckBox" fmlaLink="AZ44" lockText="1" noThreeD="1"/>
</file>

<file path=xl/ctrlProps/ctrlProp27.xml><?xml version="1.0" encoding="utf-8"?>
<formControlPr xmlns="http://schemas.microsoft.com/office/spreadsheetml/2009/9/main" objectType="CheckBox" fmlaLink="AZ46" lockText="1" noThreeD="1"/>
</file>

<file path=xl/ctrlProps/ctrlProp28.xml><?xml version="1.0" encoding="utf-8"?>
<formControlPr xmlns="http://schemas.microsoft.com/office/spreadsheetml/2009/9/main" objectType="CheckBox" fmlaLink="BF34" lockText="1" noThreeD="1"/>
</file>

<file path=xl/ctrlProps/ctrlProp29.xml><?xml version="1.0" encoding="utf-8"?>
<formControlPr xmlns="http://schemas.microsoft.com/office/spreadsheetml/2009/9/main" objectType="CheckBox" fmlaLink="BF36" lockText="1" noThreeD="1"/>
</file>

<file path=xl/ctrlProps/ctrlProp30.xml><?xml version="1.0" encoding="utf-8"?>
<formControlPr xmlns="http://schemas.microsoft.com/office/spreadsheetml/2009/9/main" objectType="CheckBox" fmlaLink="BF38" lockText="1" noThreeD="1"/>
</file>

<file path=xl/ctrlProps/ctrlProp31.xml><?xml version="1.0" encoding="utf-8"?>
<formControlPr xmlns="http://schemas.microsoft.com/office/spreadsheetml/2009/9/main" objectType="CheckBox" fmlaLink="BF40" lockText="1" noThreeD="1"/>
</file>

<file path=xl/ctrlProps/ctrlProp32.xml><?xml version="1.0" encoding="utf-8"?>
<formControlPr xmlns="http://schemas.microsoft.com/office/spreadsheetml/2009/9/main" objectType="CheckBox" fmlaLink="BF42" lockText="1" noThreeD="1"/>
</file>

<file path=xl/ctrlProps/ctrlProp33.xml><?xml version="1.0" encoding="utf-8"?>
<formControlPr xmlns="http://schemas.microsoft.com/office/spreadsheetml/2009/9/main" objectType="CheckBox" fmlaLink="BF44" lockText="1" noThreeD="1"/>
</file>

<file path=xl/ctrlProps/ctrlProp34.xml><?xml version="1.0" encoding="utf-8"?>
<formControlPr xmlns="http://schemas.microsoft.com/office/spreadsheetml/2009/9/main" objectType="CheckBox" fmlaLink="BF46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23445</xdr:colOff>
      <xdr:row>1</xdr:row>
      <xdr:rowOff>17583</xdr:rowOff>
    </xdr:from>
    <xdr:to>
      <xdr:col>4</xdr:col>
      <xdr:colOff>81634</xdr:colOff>
      <xdr:row>4</xdr:row>
      <xdr:rowOff>13426</xdr:rowOff>
    </xdr:to>
    <xdr:pic>
      <xdr:nvPicPr>
        <xdr:cNvPr id="1025" name="Picture 1" descr="ITD_officialLogo_B&amp;W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863" y="73001"/>
          <a:ext cx="411480" cy="411480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95250</xdr:colOff>
          <xdr:row>12</xdr:row>
          <xdr:rowOff>76200</xdr:rowOff>
        </xdr:from>
        <xdr:to>
          <xdr:col>57</xdr:col>
          <xdr:colOff>114300</xdr:colOff>
          <xdr:row>12</xdr:row>
          <xdr:rowOff>342900</xdr:rowOff>
        </xdr:to>
        <xdr:sp macro="" textlink="">
          <xdr:nvSpPr>
            <xdr:cNvPr id="2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104775</xdr:colOff>
          <xdr:row>12</xdr:row>
          <xdr:rowOff>76200</xdr:rowOff>
        </xdr:from>
        <xdr:to>
          <xdr:col>61</xdr:col>
          <xdr:colOff>123825</xdr:colOff>
          <xdr:row>12</xdr:row>
          <xdr:rowOff>342900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85725</xdr:colOff>
          <xdr:row>14</xdr:row>
          <xdr:rowOff>66675</xdr:rowOff>
        </xdr:from>
        <xdr:to>
          <xdr:col>57</xdr:col>
          <xdr:colOff>104775</xdr:colOff>
          <xdr:row>14</xdr:row>
          <xdr:rowOff>333375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123825</xdr:colOff>
          <xdr:row>14</xdr:row>
          <xdr:rowOff>95250</xdr:rowOff>
        </xdr:from>
        <xdr:to>
          <xdr:col>62</xdr:col>
          <xdr:colOff>0</xdr:colOff>
          <xdr:row>14</xdr:row>
          <xdr:rowOff>361950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85725</xdr:colOff>
          <xdr:row>16</xdr:row>
          <xdr:rowOff>76200</xdr:rowOff>
        </xdr:from>
        <xdr:to>
          <xdr:col>57</xdr:col>
          <xdr:colOff>104775</xdr:colOff>
          <xdr:row>16</xdr:row>
          <xdr:rowOff>342900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123825</xdr:colOff>
          <xdr:row>16</xdr:row>
          <xdr:rowOff>76200</xdr:rowOff>
        </xdr:from>
        <xdr:to>
          <xdr:col>62</xdr:col>
          <xdr:colOff>0</xdr:colOff>
          <xdr:row>16</xdr:row>
          <xdr:rowOff>342900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19050</xdr:colOff>
          <xdr:row>33</xdr:row>
          <xdr:rowOff>0</xdr:rowOff>
        </xdr:from>
        <xdr:to>
          <xdr:col>38</xdr:col>
          <xdr:colOff>38100</xdr:colOff>
          <xdr:row>34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28575</xdr:colOff>
          <xdr:row>35</xdr:row>
          <xdr:rowOff>0</xdr:rowOff>
        </xdr:from>
        <xdr:to>
          <xdr:col>38</xdr:col>
          <xdr:colOff>47625</xdr:colOff>
          <xdr:row>36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19050</xdr:colOff>
          <xdr:row>37</xdr:row>
          <xdr:rowOff>9525</xdr:rowOff>
        </xdr:from>
        <xdr:to>
          <xdr:col>38</xdr:col>
          <xdr:colOff>38100</xdr:colOff>
          <xdr:row>38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41</xdr:row>
          <xdr:rowOff>9525</xdr:rowOff>
        </xdr:from>
        <xdr:to>
          <xdr:col>38</xdr:col>
          <xdr:colOff>28575</xdr:colOff>
          <xdr:row>42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19050</xdr:colOff>
          <xdr:row>43</xdr:row>
          <xdr:rowOff>0</xdr:rowOff>
        </xdr:from>
        <xdr:to>
          <xdr:col>38</xdr:col>
          <xdr:colOff>38100</xdr:colOff>
          <xdr:row>44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19050</xdr:colOff>
          <xdr:row>45</xdr:row>
          <xdr:rowOff>0</xdr:rowOff>
        </xdr:from>
        <xdr:to>
          <xdr:col>38</xdr:col>
          <xdr:colOff>38100</xdr:colOff>
          <xdr:row>46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28575</xdr:colOff>
          <xdr:row>33</xdr:row>
          <xdr:rowOff>0</xdr:rowOff>
        </xdr:from>
        <xdr:to>
          <xdr:col>44</xdr:col>
          <xdr:colOff>47625</xdr:colOff>
          <xdr:row>34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28575</xdr:colOff>
          <xdr:row>35</xdr:row>
          <xdr:rowOff>0</xdr:rowOff>
        </xdr:from>
        <xdr:to>
          <xdr:col>44</xdr:col>
          <xdr:colOff>47625</xdr:colOff>
          <xdr:row>36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28575</xdr:colOff>
          <xdr:row>37</xdr:row>
          <xdr:rowOff>9525</xdr:rowOff>
        </xdr:from>
        <xdr:to>
          <xdr:col>44</xdr:col>
          <xdr:colOff>47625</xdr:colOff>
          <xdr:row>38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19050</xdr:colOff>
          <xdr:row>39</xdr:row>
          <xdr:rowOff>0</xdr:rowOff>
        </xdr:from>
        <xdr:to>
          <xdr:col>38</xdr:col>
          <xdr:colOff>38100</xdr:colOff>
          <xdr:row>40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28575</xdr:colOff>
          <xdr:row>39</xdr:row>
          <xdr:rowOff>0</xdr:rowOff>
        </xdr:from>
        <xdr:to>
          <xdr:col>44</xdr:col>
          <xdr:colOff>47625</xdr:colOff>
          <xdr:row>40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41</xdr:row>
          <xdr:rowOff>9525</xdr:rowOff>
        </xdr:from>
        <xdr:to>
          <xdr:col>44</xdr:col>
          <xdr:colOff>57150</xdr:colOff>
          <xdr:row>42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28575</xdr:colOff>
          <xdr:row>43</xdr:row>
          <xdr:rowOff>9525</xdr:rowOff>
        </xdr:from>
        <xdr:to>
          <xdr:col>44</xdr:col>
          <xdr:colOff>47625</xdr:colOff>
          <xdr:row>44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9525</xdr:colOff>
          <xdr:row>45</xdr:row>
          <xdr:rowOff>0</xdr:rowOff>
        </xdr:from>
        <xdr:to>
          <xdr:col>44</xdr:col>
          <xdr:colOff>28575</xdr:colOff>
          <xdr:row>46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33</xdr:row>
          <xdr:rowOff>0</xdr:rowOff>
        </xdr:from>
        <xdr:to>
          <xdr:col>54</xdr:col>
          <xdr:colOff>66675</xdr:colOff>
          <xdr:row>34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35</xdr:row>
          <xdr:rowOff>0</xdr:rowOff>
        </xdr:from>
        <xdr:to>
          <xdr:col>54</xdr:col>
          <xdr:colOff>66675</xdr:colOff>
          <xdr:row>36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37</xdr:row>
          <xdr:rowOff>0</xdr:rowOff>
        </xdr:from>
        <xdr:to>
          <xdr:col>54</xdr:col>
          <xdr:colOff>66675</xdr:colOff>
          <xdr:row>38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39</xdr:row>
          <xdr:rowOff>0</xdr:rowOff>
        </xdr:from>
        <xdr:to>
          <xdr:col>54</xdr:col>
          <xdr:colOff>66675</xdr:colOff>
          <xdr:row>40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41</xdr:row>
          <xdr:rowOff>0</xdr:rowOff>
        </xdr:from>
        <xdr:to>
          <xdr:col>54</xdr:col>
          <xdr:colOff>66675</xdr:colOff>
          <xdr:row>42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43</xdr:row>
          <xdr:rowOff>0</xdr:rowOff>
        </xdr:from>
        <xdr:to>
          <xdr:col>54</xdr:col>
          <xdr:colOff>66675</xdr:colOff>
          <xdr:row>44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45</xdr:row>
          <xdr:rowOff>0</xdr:rowOff>
        </xdr:from>
        <xdr:to>
          <xdr:col>54</xdr:col>
          <xdr:colOff>66675</xdr:colOff>
          <xdr:row>46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47625</xdr:colOff>
          <xdr:row>33</xdr:row>
          <xdr:rowOff>0</xdr:rowOff>
        </xdr:from>
        <xdr:to>
          <xdr:col>60</xdr:col>
          <xdr:colOff>66675</xdr:colOff>
          <xdr:row>34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47625</xdr:colOff>
          <xdr:row>35</xdr:row>
          <xdr:rowOff>0</xdr:rowOff>
        </xdr:from>
        <xdr:to>
          <xdr:col>60</xdr:col>
          <xdr:colOff>66675</xdr:colOff>
          <xdr:row>36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47625</xdr:colOff>
          <xdr:row>37</xdr:row>
          <xdr:rowOff>0</xdr:rowOff>
        </xdr:from>
        <xdr:to>
          <xdr:col>60</xdr:col>
          <xdr:colOff>66675</xdr:colOff>
          <xdr:row>38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47625</xdr:colOff>
          <xdr:row>39</xdr:row>
          <xdr:rowOff>0</xdr:rowOff>
        </xdr:from>
        <xdr:to>
          <xdr:col>60</xdr:col>
          <xdr:colOff>66675</xdr:colOff>
          <xdr:row>40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47625</xdr:colOff>
          <xdr:row>41</xdr:row>
          <xdr:rowOff>0</xdr:rowOff>
        </xdr:from>
        <xdr:to>
          <xdr:col>60</xdr:col>
          <xdr:colOff>66675</xdr:colOff>
          <xdr:row>42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47625</xdr:colOff>
          <xdr:row>43</xdr:row>
          <xdr:rowOff>0</xdr:rowOff>
        </xdr:from>
        <xdr:to>
          <xdr:col>60</xdr:col>
          <xdr:colOff>66675</xdr:colOff>
          <xdr:row>44</xdr:row>
          <xdr:rowOff>28575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47625</xdr:colOff>
          <xdr:row>45</xdr:row>
          <xdr:rowOff>0</xdr:rowOff>
        </xdr:from>
        <xdr:to>
          <xdr:col>60</xdr:col>
          <xdr:colOff>66675</xdr:colOff>
          <xdr:row>46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CE59"/>
  <sheetViews>
    <sheetView showGridLines="0" showRowColHeaders="0" tabSelected="1" topLeftCell="A4" zoomScale="110" zoomScaleNormal="110" workbookViewId="0">
      <selection activeCell="CF27" sqref="CF27"/>
    </sheetView>
  </sheetViews>
  <sheetFormatPr defaultRowHeight="12.75" x14ac:dyDescent="0.2"/>
  <cols>
    <col min="1" max="1" width="0.7109375" customWidth="1"/>
    <col min="2" max="65" width="1.7109375" customWidth="1"/>
    <col min="68" max="83" width="1.7109375" hidden="1" customWidth="1"/>
    <col min="84" max="84" width="1.7109375" customWidth="1"/>
  </cols>
  <sheetData>
    <row r="1" spans="2:63" ht="4.1500000000000004" customHeight="1" x14ac:dyDescent="0.2"/>
    <row r="2" spans="2:63" ht="9.6" customHeight="1" x14ac:dyDescent="0.2">
      <c r="B2" s="77"/>
      <c r="C2" s="77"/>
      <c r="D2" s="77"/>
      <c r="E2" s="77"/>
      <c r="F2" s="77"/>
      <c r="G2" s="77"/>
      <c r="H2" s="77"/>
      <c r="I2" s="77"/>
      <c r="J2" s="77"/>
      <c r="K2" s="76" t="s">
        <v>1</v>
      </c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7" t="s">
        <v>77</v>
      </c>
      <c r="BB2" s="77"/>
      <c r="BC2" s="77"/>
      <c r="BD2" s="77"/>
      <c r="BE2" s="77"/>
      <c r="BF2" s="77"/>
      <c r="BG2" s="77"/>
      <c r="BH2" s="77"/>
      <c r="BI2" s="77"/>
      <c r="BJ2" s="77"/>
      <c r="BK2" s="3"/>
    </row>
    <row r="3" spans="2:63" ht="11.25" customHeight="1" x14ac:dyDescent="0.2">
      <c r="B3" s="77"/>
      <c r="C3" s="77"/>
      <c r="D3" s="77"/>
      <c r="E3" s="77"/>
      <c r="F3" s="77"/>
      <c r="G3" s="77"/>
      <c r="H3" s="77"/>
      <c r="I3" s="77"/>
      <c r="J3" s="77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7" t="s">
        <v>0</v>
      </c>
      <c r="BB3" s="77"/>
      <c r="BC3" s="77"/>
      <c r="BD3" s="77"/>
      <c r="BE3" s="77"/>
      <c r="BF3" s="77"/>
      <c r="BG3" s="77"/>
      <c r="BH3" s="77"/>
      <c r="BI3" s="77"/>
      <c r="BJ3" s="77"/>
      <c r="BK3" s="1"/>
    </row>
    <row r="4" spans="2:63" ht="12" customHeight="1" x14ac:dyDescent="0.2">
      <c r="K4" s="69" t="s">
        <v>2</v>
      </c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4"/>
    </row>
    <row r="5" spans="2:63" ht="7.15" customHeight="1" x14ac:dyDescent="0.2"/>
    <row r="6" spans="2:63" s="2" customFormat="1" ht="11.25" x14ac:dyDescent="0.2">
      <c r="B6" s="55" t="s">
        <v>3</v>
      </c>
      <c r="C6" s="56"/>
      <c r="D6" s="56"/>
      <c r="E6" s="56"/>
      <c r="F6" s="56"/>
      <c r="G6" s="57"/>
      <c r="H6" s="55" t="s">
        <v>4</v>
      </c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7"/>
      <c r="AC6" s="55" t="s">
        <v>5</v>
      </c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7"/>
    </row>
    <row r="7" spans="2:63" ht="18" customHeight="1" x14ac:dyDescent="0.2">
      <c r="B7" s="58"/>
      <c r="C7" s="59"/>
      <c r="D7" s="59"/>
      <c r="E7" s="59"/>
      <c r="F7" s="59"/>
      <c r="G7" s="60"/>
      <c r="H7" s="58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60"/>
      <c r="AC7" s="58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60"/>
    </row>
    <row r="8" spans="2:63" s="2" customFormat="1" ht="11.25" x14ac:dyDescent="0.2">
      <c r="B8" s="55" t="s">
        <v>6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7"/>
      <c r="AC8" s="55" t="s">
        <v>7</v>
      </c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7"/>
    </row>
    <row r="9" spans="2:63" ht="18" customHeight="1" x14ac:dyDescent="0.2">
      <c r="B9" s="58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60"/>
      <c r="AC9" s="58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60"/>
    </row>
    <row r="10" spans="2:63" ht="12" customHeight="1" x14ac:dyDescent="0.2"/>
    <row r="11" spans="2:63" x14ac:dyDescent="0.2">
      <c r="B11" s="81" t="s">
        <v>10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</row>
    <row r="12" spans="2:63" ht="14.45" customHeight="1" x14ac:dyDescent="0.2"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D12" s="63" t="s">
        <v>8</v>
      </c>
      <c r="BE12" s="63"/>
      <c r="BF12" s="63"/>
      <c r="BG12" s="5"/>
      <c r="BH12" s="63" t="s">
        <v>9</v>
      </c>
      <c r="BI12" s="63"/>
      <c r="BJ12" s="63"/>
    </row>
    <row r="13" spans="2:63" ht="25.9" customHeight="1" x14ac:dyDescent="0.2">
      <c r="B13" s="70" t="s">
        <v>11</v>
      </c>
      <c r="C13" s="71"/>
      <c r="D13" s="72" t="s">
        <v>12</v>
      </c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D13" s="75"/>
      <c r="BE13" s="75"/>
      <c r="BF13" s="75"/>
      <c r="BG13" s="17"/>
      <c r="BH13" s="75"/>
      <c r="BI13" s="75"/>
      <c r="BJ13" s="75"/>
    </row>
    <row r="14" spans="2:63" ht="6.6" customHeight="1" x14ac:dyDescent="0.2">
      <c r="B14" s="70"/>
      <c r="C14" s="71"/>
      <c r="D14" s="72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D14" s="74"/>
      <c r="BE14" s="74"/>
      <c r="BF14" s="74"/>
      <c r="BG14" s="17"/>
      <c r="BH14" s="74"/>
      <c r="BI14" s="74"/>
      <c r="BJ14" s="74"/>
    </row>
    <row r="15" spans="2:63" ht="25.9" customHeight="1" x14ac:dyDescent="0.2">
      <c r="B15" s="70" t="s">
        <v>13</v>
      </c>
      <c r="C15" s="71"/>
      <c r="D15" s="72" t="s">
        <v>74</v>
      </c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D15" s="75"/>
      <c r="BE15" s="75"/>
      <c r="BF15" s="75"/>
      <c r="BG15" s="17"/>
      <c r="BH15" s="75"/>
      <c r="BI15" s="75"/>
      <c r="BJ15" s="75"/>
    </row>
    <row r="16" spans="2:63" ht="6.6" customHeight="1" x14ac:dyDescent="0.2">
      <c r="B16" s="70"/>
      <c r="C16" s="71"/>
      <c r="D16" s="72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D16" s="74"/>
      <c r="BE16" s="74"/>
      <c r="BF16" s="74"/>
      <c r="BG16" s="17"/>
      <c r="BH16" s="74"/>
      <c r="BI16" s="74"/>
      <c r="BJ16" s="74"/>
    </row>
    <row r="17" spans="2:62" ht="25.9" customHeight="1" x14ac:dyDescent="0.2">
      <c r="B17" s="70" t="s">
        <v>14</v>
      </c>
      <c r="C17" s="71"/>
      <c r="D17" s="72" t="s">
        <v>15</v>
      </c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D17" s="75"/>
      <c r="BE17" s="75"/>
      <c r="BF17" s="75"/>
      <c r="BG17" s="17"/>
      <c r="BH17" s="75"/>
      <c r="BI17" s="75"/>
      <c r="BJ17" s="75"/>
    </row>
    <row r="18" spans="2:62" ht="4.9000000000000004" customHeight="1" x14ac:dyDescent="0.2"/>
    <row r="19" spans="2:62" ht="17.45" customHeight="1" x14ac:dyDescent="0.2">
      <c r="B19" s="33" t="s">
        <v>16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</row>
    <row r="20" spans="2:62" ht="15.6" customHeight="1" x14ac:dyDescent="0.2">
      <c r="B20" s="33" t="s">
        <v>18</v>
      </c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</row>
    <row r="21" spans="2:62" ht="12" customHeight="1" x14ac:dyDescent="0.2"/>
    <row r="22" spans="2:62" x14ac:dyDescent="0.2">
      <c r="B22" s="61" t="s">
        <v>17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</row>
    <row r="23" spans="2:62" ht="19.149999999999999" customHeight="1" x14ac:dyDescent="0.2">
      <c r="B23" s="33" t="s">
        <v>19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R23" s="59"/>
      <c r="AS23" s="59"/>
      <c r="AT23" s="59"/>
      <c r="AU23" s="59"/>
      <c r="AV23" s="59"/>
    </row>
    <row r="24" spans="2:62" ht="16.149999999999999" customHeight="1" x14ac:dyDescent="0.2">
      <c r="B24" s="33" t="s">
        <v>20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P24" s="7" t="s">
        <v>24</v>
      </c>
      <c r="AQ24" s="64"/>
      <c r="AR24" s="65"/>
      <c r="AS24" s="65"/>
      <c r="AT24" s="65"/>
      <c r="AU24" s="65"/>
      <c r="AV24" s="65"/>
    </row>
    <row r="25" spans="2:62" ht="16.149999999999999" customHeight="1" x14ac:dyDescent="0.2">
      <c r="B25" s="33" t="s">
        <v>21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67" t="s">
        <v>25</v>
      </c>
      <c r="AP25" s="67"/>
      <c r="AQ25" s="67"/>
      <c r="AR25" s="66"/>
      <c r="AS25" s="66"/>
      <c r="AT25" s="66"/>
      <c r="AU25" s="66"/>
      <c r="AV25" s="66"/>
    </row>
    <row r="26" spans="2:62" ht="16.149999999999999" customHeight="1" x14ac:dyDescent="0.2">
      <c r="B26" s="33" t="s">
        <v>22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P26" s="67" t="s">
        <v>26</v>
      </c>
      <c r="AQ26" s="67"/>
      <c r="AR26" s="66"/>
      <c r="AS26" s="66"/>
      <c r="AT26" s="66"/>
      <c r="AU26" s="66"/>
      <c r="AV26" s="66"/>
    </row>
    <row r="27" spans="2:62" ht="16.149999999999999" customHeight="1" x14ac:dyDescent="0.2">
      <c r="B27" s="33" t="s">
        <v>23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P27" s="67" t="s">
        <v>26</v>
      </c>
      <c r="AQ27" s="67"/>
      <c r="AR27" s="66"/>
      <c r="AS27" s="66"/>
      <c r="AT27" s="66"/>
      <c r="AU27" s="66"/>
      <c r="AV27" s="66"/>
    </row>
    <row r="28" spans="2:62" ht="11.45" customHeight="1" x14ac:dyDescent="0.2"/>
    <row r="29" spans="2:62" x14ac:dyDescent="0.2">
      <c r="B29" s="61" t="s">
        <v>27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</row>
    <row r="30" spans="2:62" ht="27" customHeight="1" x14ac:dyDescent="0.2">
      <c r="B30" s="62" t="s">
        <v>28</v>
      </c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</row>
    <row r="31" spans="2:62" x14ac:dyDescent="0.2">
      <c r="AJ31" s="87" t="s">
        <v>8</v>
      </c>
      <c r="AK31" s="87"/>
      <c r="AL31" s="87"/>
      <c r="AM31" s="87"/>
      <c r="AN31" s="87"/>
      <c r="AO31" s="87"/>
      <c r="AP31" s="87"/>
      <c r="AQ31" s="87"/>
      <c r="AR31" s="87"/>
      <c r="AS31" s="87"/>
      <c r="AT31" s="88"/>
      <c r="AU31" s="88"/>
      <c r="AV31" s="19"/>
      <c r="AW31" s="10"/>
      <c r="AX31" s="68"/>
      <c r="AY31" s="68"/>
      <c r="AZ31" s="87" t="s">
        <v>9</v>
      </c>
      <c r="BA31" s="87"/>
      <c r="BB31" s="87"/>
      <c r="BC31" s="87"/>
      <c r="BD31" s="87"/>
      <c r="BE31" s="87"/>
      <c r="BF31" s="87"/>
      <c r="BG31" s="87"/>
      <c r="BH31" s="87"/>
      <c r="BI31" s="87"/>
      <c r="BJ31" s="19"/>
    </row>
    <row r="32" spans="2:62" ht="12" customHeight="1" x14ac:dyDescent="0.2">
      <c r="AJ32" s="83" t="s">
        <v>39</v>
      </c>
      <c r="AK32" s="83"/>
      <c r="AL32" s="83"/>
      <c r="AM32" s="83"/>
      <c r="AN32" s="83"/>
      <c r="AO32" s="83"/>
      <c r="AP32" s="83" t="s">
        <v>40</v>
      </c>
      <c r="AQ32" s="83"/>
      <c r="AR32" s="83"/>
      <c r="AS32" s="83"/>
      <c r="AT32" s="84"/>
      <c r="AU32" s="84"/>
      <c r="AV32" s="29"/>
      <c r="AW32" s="10"/>
      <c r="AX32" s="68"/>
      <c r="AY32" s="68"/>
      <c r="AZ32" s="83" t="s">
        <v>40</v>
      </c>
      <c r="BA32" s="83"/>
      <c r="BB32" s="83"/>
      <c r="BC32" s="83"/>
      <c r="BD32" s="83"/>
      <c r="BE32" s="83"/>
      <c r="BF32" s="83" t="s">
        <v>39</v>
      </c>
      <c r="BG32" s="83"/>
      <c r="BH32" s="83"/>
      <c r="BI32" s="83"/>
      <c r="BJ32" s="29"/>
    </row>
    <row r="33" spans="2:83" ht="3" customHeight="1" x14ac:dyDescent="0.2">
      <c r="AJ33" s="79"/>
      <c r="AK33" s="79"/>
      <c r="AL33" s="79"/>
      <c r="AM33" s="79"/>
      <c r="AN33" s="69"/>
      <c r="AO33" s="69"/>
      <c r="AP33" s="85"/>
      <c r="AQ33" s="85"/>
      <c r="AR33" s="85"/>
      <c r="AS33" s="85"/>
      <c r="AT33" s="69"/>
      <c r="AU33" s="69"/>
      <c r="AV33" s="4"/>
      <c r="AW33" s="10"/>
      <c r="AX33" s="68"/>
      <c r="AY33" s="68"/>
      <c r="AZ33" s="79"/>
      <c r="BA33" s="79"/>
      <c r="BB33" s="79"/>
      <c r="BC33" s="79"/>
      <c r="BD33" s="69"/>
      <c r="BE33" s="69"/>
      <c r="BF33" s="11"/>
      <c r="BH33" s="4"/>
      <c r="BI33" s="4"/>
      <c r="BJ33" s="4"/>
    </row>
    <row r="34" spans="2:83" ht="16.899999999999999" customHeight="1" x14ac:dyDescent="0.2">
      <c r="B34" s="50" t="s">
        <v>11</v>
      </c>
      <c r="C34" s="51"/>
      <c r="D34" s="33" t="s">
        <v>29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J34" s="80" t="b">
        <v>0</v>
      </c>
      <c r="AK34" s="80"/>
      <c r="AL34" s="80"/>
      <c r="AM34" s="80"/>
      <c r="AN34" s="52">
        <f>IF(AJ34=TRUE,"5",0)</f>
        <v>0</v>
      </c>
      <c r="AO34" s="52"/>
      <c r="AP34" s="80" t="b">
        <v>0</v>
      </c>
      <c r="AQ34" s="80"/>
      <c r="AR34" s="80"/>
      <c r="AS34" s="80"/>
      <c r="AT34" s="52">
        <f>IF(AP34=TRUE,"3",0)</f>
        <v>0</v>
      </c>
      <c r="AU34" s="52"/>
      <c r="AV34" s="28"/>
      <c r="AW34" s="20"/>
      <c r="AX34" s="39">
        <f>IF(AZ34=TRUE,"0",0)</f>
        <v>0</v>
      </c>
      <c r="AY34" s="39"/>
      <c r="AZ34" s="40" t="b">
        <v>0</v>
      </c>
      <c r="BA34" s="40"/>
      <c r="BB34" s="40"/>
      <c r="BC34" s="40"/>
      <c r="BD34" s="39">
        <f>IF(BF34=TRUE,"-3",0)</f>
        <v>0</v>
      </c>
      <c r="BE34" s="39"/>
      <c r="BF34" s="40" t="b">
        <v>0</v>
      </c>
      <c r="BG34" s="40"/>
      <c r="BH34" s="40"/>
      <c r="BI34" s="40"/>
      <c r="BJ34" s="23"/>
      <c r="BP34" s="78"/>
      <c r="BQ34" s="78"/>
      <c r="BR34" s="78"/>
      <c r="BS34" s="21"/>
      <c r="BT34" s="78"/>
      <c r="BU34" s="78"/>
      <c r="BV34" s="78"/>
      <c r="BX34" s="10"/>
      <c r="BY34" s="78"/>
      <c r="BZ34" s="78"/>
      <c r="CA34" s="78"/>
      <c r="CC34" s="78"/>
      <c r="CD34" s="78"/>
      <c r="CE34" s="78"/>
    </row>
    <row r="35" spans="2:83" s="2" customFormat="1" ht="13.15" customHeight="1" x14ac:dyDescent="0.2">
      <c r="B35" s="12"/>
      <c r="C35" s="12"/>
      <c r="AJ35" s="38" t="s">
        <v>52</v>
      </c>
      <c r="AK35" s="38"/>
      <c r="AL35" s="38"/>
      <c r="AM35" s="38"/>
      <c r="AN35" s="52"/>
      <c r="AO35" s="52"/>
      <c r="AP35" s="54" t="s">
        <v>57</v>
      </c>
      <c r="AQ35" s="54"/>
      <c r="AR35" s="54"/>
      <c r="AS35" s="54"/>
      <c r="AT35" s="52"/>
      <c r="AU35" s="52"/>
      <c r="AV35" s="15"/>
      <c r="AW35" s="30"/>
      <c r="AX35" s="39"/>
      <c r="AY35" s="39"/>
      <c r="AZ35" s="38" t="s">
        <v>62</v>
      </c>
      <c r="BA35" s="38"/>
      <c r="BB35" s="38"/>
      <c r="BC35" s="38"/>
      <c r="BD35" s="39"/>
      <c r="BE35" s="39"/>
      <c r="BF35" s="38" t="s">
        <v>63</v>
      </c>
      <c r="BG35" s="38"/>
      <c r="BH35" s="38"/>
      <c r="BI35" s="38"/>
      <c r="BJ35" s="15"/>
      <c r="BP35" s="79" t="s">
        <v>48</v>
      </c>
      <c r="BQ35" s="79"/>
      <c r="BR35" s="79"/>
      <c r="BS35" s="21"/>
      <c r="BT35" s="79" t="s">
        <v>49</v>
      </c>
      <c r="BU35" s="79"/>
      <c r="BV35" s="79"/>
      <c r="BW35"/>
      <c r="BX35" s="10"/>
      <c r="BY35" s="79" t="s">
        <v>50</v>
      </c>
      <c r="BZ35" s="79"/>
      <c r="CA35" s="79"/>
      <c r="CB35"/>
      <c r="CC35" s="79" t="s">
        <v>51</v>
      </c>
      <c r="CD35" s="79"/>
      <c r="CE35" s="79"/>
    </row>
    <row r="36" spans="2:83" ht="16.149999999999999" customHeight="1" x14ac:dyDescent="0.2">
      <c r="B36" s="50" t="s">
        <v>13</v>
      </c>
      <c r="C36" s="51"/>
      <c r="D36" s="33" t="s">
        <v>34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J36" s="40" t="b">
        <v>0</v>
      </c>
      <c r="AK36" s="40"/>
      <c r="AL36" s="40"/>
      <c r="AM36" s="40"/>
      <c r="AN36" s="52">
        <f>IF(AJ36=TRUE,"4",0)</f>
        <v>0</v>
      </c>
      <c r="AO36" s="52"/>
      <c r="AP36" s="53" t="b">
        <v>0</v>
      </c>
      <c r="AQ36" s="53"/>
      <c r="AR36" s="53"/>
      <c r="AS36" s="53"/>
      <c r="AT36" s="52">
        <f>IF(AP36=TRUE,"2",0)</f>
        <v>0</v>
      </c>
      <c r="AU36" s="52"/>
      <c r="AV36" s="28"/>
      <c r="AW36" s="20"/>
      <c r="AX36" s="39">
        <f>IF(AZ36=TRUE,"0",0)</f>
        <v>0</v>
      </c>
      <c r="AY36" s="39"/>
      <c r="AZ36" s="40" t="b">
        <v>0</v>
      </c>
      <c r="BA36" s="40"/>
      <c r="BB36" s="40"/>
      <c r="BC36" s="40"/>
      <c r="BD36" s="39">
        <f>IF(BF36=TRUE,"-2",0)</f>
        <v>0</v>
      </c>
      <c r="BE36" s="39"/>
      <c r="BF36" s="40" t="b">
        <v>0</v>
      </c>
      <c r="BG36" s="40"/>
      <c r="BH36" s="40"/>
      <c r="BI36" s="40"/>
      <c r="BJ36" s="23"/>
      <c r="BP36" s="36">
        <v>5</v>
      </c>
      <c r="BQ36" s="37"/>
      <c r="BR36" s="37"/>
      <c r="BS36" s="4"/>
      <c r="BT36" s="36">
        <v>3</v>
      </c>
      <c r="BU36" s="37"/>
      <c r="BV36" s="37"/>
      <c r="BW36" s="4"/>
      <c r="BX36" s="20"/>
      <c r="BY36" s="36">
        <v>0</v>
      </c>
      <c r="BZ36" s="36"/>
      <c r="CA36" s="36"/>
      <c r="CC36" s="36">
        <v>-3</v>
      </c>
      <c r="CD36" s="36"/>
      <c r="CE36" s="36"/>
    </row>
    <row r="37" spans="2:83" s="14" customFormat="1" ht="13.15" customHeight="1" x14ac:dyDescent="0.2">
      <c r="B37" s="13"/>
      <c r="C37" s="13"/>
      <c r="AJ37" s="38" t="s">
        <v>52</v>
      </c>
      <c r="AK37" s="38"/>
      <c r="AL37" s="38"/>
      <c r="AM37" s="38"/>
      <c r="AN37" s="52"/>
      <c r="AO37" s="52"/>
      <c r="AP37" s="38" t="s">
        <v>57</v>
      </c>
      <c r="AQ37" s="38"/>
      <c r="AR37" s="38"/>
      <c r="AS37" s="38"/>
      <c r="AT37" s="52"/>
      <c r="AU37" s="52"/>
      <c r="AV37" s="15"/>
      <c r="AW37" s="31"/>
      <c r="AX37" s="39"/>
      <c r="AY37" s="39"/>
      <c r="AZ37" s="38" t="s">
        <v>62</v>
      </c>
      <c r="BA37" s="38"/>
      <c r="BB37" s="38"/>
      <c r="BC37" s="38"/>
      <c r="BD37" s="39"/>
      <c r="BE37" s="39"/>
      <c r="BF37" s="38" t="s">
        <v>63</v>
      </c>
      <c r="BG37" s="38"/>
      <c r="BH37" s="38"/>
      <c r="BI37" s="38"/>
      <c r="BJ37" s="15"/>
      <c r="BP37" s="36">
        <v>4</v>
      </c>
      <c r="BQ37" s="37"/>
      <c r="BR37" s="37"/>
      <c r="BS37"/>
      <c r="BT37" s="36">
        <v>2</v>
      </c>
      <c r="BU37" s="37"/>
      <c r="BV37" s="37"/>
      <c r="BW37"/>
      <c r="BX37" s="10"/>
      <c r="BY37" s="36">
        <v>0</v>
      </c>
      <c r="BZ37" s="36"/>
      <c r="CA37" s="36"/>
      <c r="CB37"/>
      <c r="CC37" s="36">
        <v>-2</v>
      </c>
      <c r="CD37" s="36"/>
      <c r="CE37" s="36"/>
    </row>
    <row r="38" spans="2:83" ht="16.899999999999999" customHeight="1" x14ac:dyDescent="0.2">
      <c r="B38" s="50" t="s">
        <v>14</v>
      </c>
      <c r="C38" s="51"/>
      <c r="D38" s="33" t="s">
        <v>35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J38" s="40" t="b">
        <v>0</v>
      </c>
      <c r="AK38" s="40"/>
      <c r="AL38" s="40"/>
      <c r="AM38" s="40"/>
      <c r="AN38" s="52">
        <f>IF(AJ38=TRUE,"4",0)</f>
        <v>0</v>
      </c>
      <c r="AO38" s="52"/>
      <c r="AP38" s="53" t="b">
        <v>0</v>
      </c>
      <c r="AQ38" s="53"/>
      <c r="AR38" s="53"/>
      <c r="AS38" s="53"/>
      <c r="AT38" s="52">
        <f>IF(AP38=TRUE,"2",0)</f>
        <v>0</v>
      </c>
      <c r="AU38" s="52"/>
      <c r="AV38" s="28"/>
      <c r="AW38" s="20"/>
      <c r="AX38" s="39">
        <f>IF(AZ38=TRUE,"-4",0)</f>
        <v>0</v>
      </c>
      <c r="AY38" s="39"/>
      <c r="AZ38" s="40" t="b">
        <v>0</v>
      </c>
      <c r="BA38" s="40"/>
      <c r="BB38" s="40"/>
      <c r="BC38" s="40"/>
      <c r="BD38" s="39">
        <f>IF(BF38=TRUE,"-5",0)</f>
        <v>0</v>
      </c>
      <c r="BE38" s="39"/>
      <c r="BF38" s="40" t="b">
        <v>0</v>
      </c>
      <c r="BG38" s="40"/>
      <c r="BH38" s="40"/>
      <c r="BI38" s="40"/>
      <c r="BJ38" s="23"/>
      <c r="BP38" s="36">
        <v>4</v>
      </c>
      <c r="BQ38" s="37"/>
      <c r="BR38" s="37"/>
      <c r="BT38" s="36">
        <v>2</v>
      </c>
      <c r="BU38" s="37"/>
      <c r="BV38" s="37"/>
      <c r="BX38" s="10"/>
      <c r="BY38" s="36">
        <v>-4</v>
      </c>
      <c r="BZ38" s="36"/>
      <c r="CA38" s="36"/>
      <c r="CC38" s="36">
        <v>-5</v>
      </c>
      <c r="CD38" s="36"/>
      <c r="CE38" s="36"/>
    </row>
    <row r="39" spans="2:83" s="14" customFormat="1" ht="13.15" customHeight="1" x14ac:dyDescent="0.2">
      <c r="B39" s="13"/>
      <c r="C39" s="13"/>
      <c r="AJ39" s="38" t="s">
        <v>53</v>
      </c>
      <c r="AK39" s="38"/>
      <c r="AL39" s="38"/>
      <c r="AM39" s="38"/>
      <c r="AN39" s="52"/>
      <c r="AO39" s="52"/>
      <c r="AP39" s="54" t="s">
        <v>58</v>
      </c>
      <c r="AQ39" s="54"/>
      <c r="AR39" s="54"/>
      <c r="AS39" s="54"/>
      <c r="AT39" s="52"/>
      <c r="AU39" s="52"/>
      <c r="AV39" s="15"/>
      <c r="AW39" s="31"/>
      <c r="AX39" s="39"/>
      <c r="AY39" s="39"/>
      <c r="AZ39" s="38" t="s">
        <v>64</v>
      </c>
      <c r="BA39" s="38"/>
      <c r="BB39" s="38"/>
      <c r="BC39" s="38"/>
      <c r="BD39" s="39"/>
      <c r="BE39" s="39"/>
      <c r="BF39" s="38" t="s">
        <v>65</v>
      </c>
      <c r="BG39" s="38"/>
      <c r="BH39" s="38"/>
      <c r="BI39" s="38"/>
      <c r="BJ39" s="15"/>
      <c r="BP39" s="36">
        <v>2</v>
      </c>
      <c r="BQ39" s="37"/>
      <c r="BR39" s="37"/>
      <c r="BS39"/>
      <c r="BT39" s="36">
        <v>1</v>
      </c>
      <c r="BU39" s="37"/>
      <c r="BV39" s="37"/>
      <c r="BW39"/>
      <c r="BX39" s="10"/>
      <c r="BY39" s="36">
        <v>0</v>
      </c>
      <c r="BZ39" s="36"/>
      <c r="CA39" s="36"/>
      <c r="CB39"/>
      <c r="CC39" s="36">
        <v>-2</v>
      </c>
      <c r="CD39" s="36"/>
      <c r="CE39" s="36"/>
    </row>
    <row r="40" spans="2:83" ht="16.899999999999999" customHeight="1" x14ac:dyDescent="0.2">
      <c r="B40" s="50" t="s">
        <v>30</v>
      </c>
      <c r="C40" s="51"/>
      <c r="D40" s="33" t="s">
        <v>36</v>
      </c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J40" s="40" t="b">
        <v>0</v>
      </c>
      <c r="AK40" s="40"/>
      <c r="AL40" s="40"/>
      <c r="AM40" s="40"/>
      <c r="AN40" s="52">
        <f>IF(AJ40=TRUE,"2",0)</f>
        <v>0</v>
      </c>
      <c r="AO40" s="52"/>
      <c r="AP40" s="53" t="b">
        <v>0</v>
      </c>
      <c r="AQ40" s="53"/>
      <c r="AR40" s="53"/>
      <c r="AS40" s="53"/>
      <c r="AT40" s="52">
        <f>IF(AP40=TRUE,"1",0)</f>
        <v>0</v>
      </c>
      <c r="AU40" s="52"/>
      <c r="AV40" s="28"/>
      <c r="AW40" s="20"/>
      <c r="AX40" s="39" t="str">
        <f>IF(AZ40=TRUE,"0",0)</f>
        <v>0</v>
      </c>
      <c r="AY40" s="39"/>
      <c r="AZ40" s="40" t="b">
        <v>1</v>
      </c>
      <c r="BA40" s="40"/>
      <c r="BB40" s="40"/>
      <c r="BC40" s="40"/>
      <c r="BD40" s="39">
        <f>IF(BF40=TRUE,"-2",0)</f>
        <v>0</v>
      </c>
      <c r="BE40" s="39"/>
      <c r="BF40" s="40" t="b">
        <v>0</v>
      </c>
      <c r="BG40" s="40"/>
      <c r="BH40" s="40"/>
      <c r="BI40" s="40"/>
      <c r="BJ40" s="23"/>
      <c r="BP40" s="36">
        <v>2</v>
      </c>
      <c r="BQ40" s="37"/>
      <c r="BR40" s="37"/>
      <c r="BT40" s="36">
        <v>1</v>
      </c>
      <c r="BU40" s="37"/>
      <c r="BV40" s="37"/>
      <c r="BX40" s="10"/>
      <c r="BY40" s="36">
        <v>0</v>
      </c>
      <c r="BZ40" s="36"/>
      <c r="CA40" s="36"/>
      <c r="CC40" s="36">
        <v>-2</v>
      </c>
      <c r="CD40" s="36"/>
      <c r="CE40" s="36"/>
    </row>
    <row r="41" spans="2:83" s="14" customFormat="1" ht="13.15" customHeight="1" x14ac:dyDescent="0.2">
      <c r="B41" s="13"/>
      <c r="C41" s="13"/>
      <c r="AJ41" s="38" t="s">
        <v>54</v>
      </c>
      <c r="AK41" s="38"/>
      <c r="AL41" s="38"/>
      <c r="AM41" s="38"/>
      <c r="AN41" s="52"/>
      <c r="AO41" s="52"/>
      <c r="AP41" s="54" t="s">
        <v>59</v>
      </c>
      <c r="AQ41" s="54"/>
      <c r="AR41" s="54"/>
      <c r="AS41" s="54"/>
      <c r="AT41" s="52"/>
      <c r="AU41" s="52"/>
      <c r="AV41" s="15"/>
      <c r="AW41" s="31"/>
      <c r="AX41" s="39"/>
      <c r="AY41" s="39"/>
      <c r="AZ41" s="38" t="s">
        <v>66</v>
      </c>
      <c r="BA41" s="38"/>
      <c r="BB41" s="38"/>
      <c r="BC41" s="38"/>
      <c r="BD41" s="39"/>
      <c r="BE41" s="39"/>
      <c r="BF41" s="38" t="s">
        <v>67</v>
      </c>
      <c r="BG41" s="38"/>
      <c r="BH41" s="38"/>
      <c r="BI41" s="38"/>
      <c r="BJ41" s="15"/>
      <c r="BP41" s="36">
        <v>5</v>
      </c>
      <c r="BQ41" s="37"/>
      <c r="BR41" s="37"/>
      <c r="BS41"/>
      <c r="BT41" s="36">
        <v>3</v>
      </c>
      <c r="BU41" s="37"/>
      <c r="BV41" s="37"/>
      <c r="BW41"/>
      <c r="BX41" s="10"/>
      <c r="BY41" s="36">
        <v>-1</v>
      </c>
      <c r="BZ41" s="36"/>
      <c r="CA41" s="36"/>
      <c r="CB41"/>
      <c r="CC41" s="36">
        <v>-5</v>
      </c>
      <c r="CD41" s="36"/>
      <c r="CE41" s="36"/>
    </row>
    <row r="42" spans="2:83" ht="16.899999999999999" customHeight="1" x14ac:dyDescent="0.2">
      <c r="B42" s="50" t="s">
        <v>31</v>
      </c>
      <c r="C42" s="51"/>
      <c r="D42" s="33" t="s">
        <v>37</v>
      </c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J42" s="40" t="b">
        <v>0</v>
      </c>
      <c r="AK42" s="40"/>
      <c r="AL42" s="40"/>
      <c r="AM42" s="40"/>
      <c r="AN42" s="52">
        <f>IF(AJ42=TRUE,"2",0)</f>
        <v>0</v>
      </c>
      <c r="AO42" s="52"/>
      <c r="AP42" s="53" t="b">
        <v>0</v>
      </c>
      <c r="AQ42" s="53"/>
      <c r="AR42" s="53"/>
      <c r="AS42" s="53"/>
      <c r="AT42" s="52">
        <f>IF(AP42=TRUE,"1",0)</f>
        <v>0</v>
      </c>
      <c r="AU42" s="52"/>
      <c r="AV42" s="28"/>
      <c r="AW42" s="20"/>
      <c r="AX42" s="39">
        <f>IF(AZ42=TRUE,"0",0)</f>
        <v>0</v>
      </c>
      <c r="AY42" s="39"/>
      <c r="AZ42" s="40" t="b">
        <v>0</v>
      </c>
      <c r="BA42" s="40"/>
      <c r="BB42" s="40"/>
      <c r="BC42" s="40"/>
      <c r="BD42" s="39">
        <f>IF(BF42=TRUE,"-2",0)</f>
        <v>0</v>
      </c>
      <c r="BE42" s="39"/>
      <c r="BF42" s="40" t="b">
        <v>0</v>
      </c>
      <c r="BG42" s="40"/>
      <c r="BH42" s="40"/>
      <c r="BI42" s="40"/>
      <c r="BJ42" s="23"/>
      <c r="BP42" s="36">
        <v>2</v>
      </c>
      <c r="BQ42" s="37"/>
      <c r="BR42" s="37"/>
      <c r="BT42" s="36">
        <v>1</v>
      </c>
      <c r="BU42" s="37"/>
      <c r="BV42" s="37"/>
      <c r="BX42" s="10"/>
      <c r="BY42" s="36">
        <v>-1</v>
      </c>
      <c r="BZ42" s="36"/>
      <c r="CA42" s="36"/>
      <c r="CC42" s="36">
        <v>-5</v>
      </c>
      <c r="CD42" s="36"/>
      <c r="CE42" s="36"/>
    </row>
    <row r="43" spans="2:83" s="14" customFormat="1" ht="13.15" customHeight="1" x14ac:dyDescent="0.2">
      <c r="B43" s="13"/>
      <c r="C43" s="13"/>
      <c r="AJ43" s="38" t="s">
        <v>54</v>
      </c>
      <c r="AK43" s="38"/>
      <c r="AL43" s="38"/>
      <c r="AM43" s="38"/>
      <c r="AN43" s="52"/>
      <c r="AO43" s="52"/>
      <c r="AP43" s="54" t="s">
        <v>60</v>
      </c>
      <c r="AQ43" s="54"/>
      <c r="AR43" s="54"/>
      <c r="AS43" s="54"/>
      <c r="AT43" s="52"/>
      <c r="AU43" s="52"/>
      <c r="AV43" s="15"/>
      <c r="AW43" s="31"/>
      <c r="AX43" s="39"/>
      <c r="AY43" s="39"/>
      <c r="AZ43" s="38" t="s">
        <v>68</v>
      </c>
      <c r="BA43" s="38"/>
      <c r="BB43" s="38"/>
      <c r="BC43" s="38"/>
      <c r="BD43" s="39"/>
      <c r="BE43" s="39"/>
      <c r="BF43" s="38" t="s">
        <v>69</v>
      </c>
      <c r="BG43" s="38"/>
      <c r="BH43" s="38"/>
      <c r="BI43" s="38"/>
      <c r="BJ43" s="15"/>
      <c r="BP43" s="34">
        <f>SUM(BP36:BR42)</f>
        <v>24</v>
      </c>
      <c r="BQ43" s="35"/>
      <c r="BR43" s="35"/>
      <c r="BS43" s="27"/>
      <c r="BT43" s="34">
        <f>SUM(BT36:BV42)</f>
        <v>13</v>
      </c>
      <c r="BU43" s="35"/>
      <c r="BV43" s="35"/>
      <c r="BW43" s="27"/>
      <c r="BX43" s="27"/>
      <c r="BY43" s="34">
        <f>SUM(BY36:CA42)</f>
        <v>-6</v>
      </c>
      <c r="BZ43" s="35"/>
      <c r="CA43" s="35"/>
      <c r="CB43" s="27"/>
      <c r="CC43" s="34">
        <f>SUM(CC36:CE42)</f>
        <v>-24</v>
      </c>
      <c r="CD43" s="35"/>
      <c r="CE43" s="35"/>
    </row>
    <row r="44" spans="2:83" ht="16.149999999999999" customHeight="1" x14ac:dyDescent="0.2">
      <c r="B44" s="50" t="s">
        <v>32</v>
      </c>
      <c r="C44" s="51"/>
      <c r="D44" s="33" t="s">
        <v>38</v>
      </c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I44" s="22"/>
      <c r="AJ44" s="40" t="b">
        <v>0</v>
      </c>
      <c r="AK44" s="40"/>
      <c r="AL44" s="40"/>
      <c r="AM44" s="40"/>
      <c r="AN44" s="52">
        <f>IF(AJ44=TRUE,"5",0)</f>
        <v>0</v>
      </c>
      <c r="AO44" s="52"/>
      <c r="AP44" s="53" t="b">
        <v>0</v>
      </c>
      <c r="AQ44" s="53"/>
      <c r="AR44" s="53"/>
      <c r="AS44" s="53"/>
      <c r="AT44" s="52">
        <f>IF(AP44=TRUE,"3",0)</f>
        <v>0</v>
      </c>
      <c r="AU44" s="52"/>
      <c r="AV44" s="28"/>
      <c r="AW44" s="20"/>
      <c r="AX44" s="39">
        <f>IF(AZ44=TRUE,"-1",0)</f>
        <v>0</v>
      </c>
      <c r="AY44" s="39"/>
      <c r="AZ44" s="40" t="b">
        <v>0</v>
      </c>
      <c r="BA44" s="40"/>
      <c r="BB44" s="40"/>
      <c r="BC44" s="40"/>
      <c r="BD44" s="39">
        <f>IF(BF44=TRUE,"-5",0)</f>
        <v>0</v>
      </c>
      <c r="BE44" s="39"/>
      <c r="BF44" s="40" t="b">
        <v>0</v>
      </c>
      <c r="BG44" s="40"/>
      <c r="BH44" s="40"/>
      <c r="BI44" s="40"/>
      <c r="BJ44" s="23"/>
    </row>
    <row r="45" spans="2:83" s="14" customFormat="1" ht="13.15" customHeight="1" x14ac:dyDescent="0.2">
      <c r="B45" s="13"/>
      <c r="C45" s="13"/>
      <c r="AJ45" s="38" t="s">
        <v>55</v>
      </c>
      <c r="AK45" s="38"/>
      <c r="AL45" s="38"/>
      <c r="AM45" s="38"/>
      <c r="AN45" s="52"/>
      <c r="AO45" s="52"/>
      <c r="AP45" s="54" t="s">
        <v>61</v>
      </c>
      <c r="AQ45" s="54"/>
      <c r="AR45" s="54"/>
      <c r="AS45" s="54"/>
      <c r="AT45" s="52"/>
      <c r="AU45" s="52"/>
      <c r="AV45" s="15"/>
      <c r="AW45" s="31"/>
      <c r="AX45" s="39"/>
      <c r="AY45" s="39"/>
      <c r="AZ45" s="38" t="s">
        <v>70</v>
      </c>
      <c r="BA45" s="38"/>
      <c r="BB45" s="38"/>
      <c r="BC45" s="38"/>
      <c r="BD45" s="39"/>
      <c r="BE45" s="39"/>
      <c r="BF45" s="38" t="s">
        <v>71</v>
      </c>
      <c r="BG45" s="38"/>
      <c r="BH45" s="38"/>
      <c r="BI45" s="38"/>
      <c r="BJ45" s="15"/>
    </row>
    <row r="46" spans="2:83" ht="16.899999999999999" customHeight="1" x14ac:dyDescent="0.2">
      <c r="B46" s="50" t="s">
        <v>33</v>
      </c>
      <c r="C46" s="51"/>
      <c r="D46" s="33" t="s">
        <v>75</v>
      </c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J46" s="40" t="b">
        <v>0</v>
      </c>
      <c r="AK46" s="40"/>
      <c r="AL46" s="40"/>
      <c r="AM46" s="40"/>
      <c r="AN46" s="52">
        <f>IF(AJ46=TRUE,"2",0)</f>
        <v>0</v>
      </c>
      <c r="AO46" s="52"/>
      <c r="AP46" s="53" t="b">
        <v>0</v>
      </c>
      <c r="AQ46" s="53"/>
      <c r="AR46" s="53"/>
      <c r="AS46" s="53"/>
      <c r="AT46" s="52">
        <f>IF(AP46=TRUE,"1",0)</f>
        <v>0</v>
      </c>
      <c r="AU46" s="52"/>
      <c r="AV46" s="28"/>
      <c r="AW46" s="20"/>
      <c r="AX46" s="39">
        <f>IF(AZ46=TRUE,"-1",0)</f>
        <v>0</v>
      </c>
      <c r="AY46" s="39"/>
      <c r="AZ46" s="40" t="b">
        <v>0</v>
      </c>
      <c r="BA46" s="40"/>
      <c r="BB46" s="40"/>
      <c r="BC46" s="40"/>
      <c r="BD46" s="39">
        <f>IF(BF46=TRUE,"-5",0)</f>
        <v>0</v>
      </c>
      <c r="BE46" s="39"/>
      <c r="BF46" s="40" t="b">
        <v>0</v>
      </c>
      <c r="BG46" s="40"/>
      <c r="BH46" s="40"/>
      <c r="BI46" s="40"/>
      <c r="BJ46" s="23"/>
    </row>
    <row r="47" spans="2:83" s="14" customFormat="1" ht="13.15" customHeight="1" x14ac:dyDescent="0.2">
      <c r="AJ47" s="38" t="s">
        <v>56</v>
      </c>
      <c r="AK47" s="38"/>
      <c r="AL47" s="38"/>
      <c r="AM47" s="38"/>
      <c r="AN47" s="82"/>
      <c r="AO47" s="82"/>
      <c r="AP47" s="54" t="s">
        <v>55</v>
      </c>
      <c r="AQ47" s="54"/>
      <c r="AR47" s="54"/>
      <c r="AS47" s="54"/>
      <c r="AT47" s="86"/>
      <c r="AU47" s="86"/>
      <c r="AV47" s="15"/>
      <c r="AW47" s="32"/>
      <c r="AX47" s="68"/>
      <c r="AY47" s="68"/>
      <c r="AZ47" s="41" t="s">
        <v>72</v>
      </c>
      <c r="BA47" s="41"/>
      <c r="BB47" s="41"/>
      <c r="BC47" s="41"/>
      <c r="BD47" s="41"/>
      <c r="BE47"/>
      <c r="BF47" s="38" t="s">
        <v>70</v>
      </c>
      <c r="BG47" s="38"/>
      <c r="BH47" s="38"/>
      <c r="BI47" s="38"/>
      <c r="BJ47" s="15"/>
    </row>
    <row r="48" spans="2:83" s="14" customFormat="1" ht="4.9000000000000004" customHeight="1" x14ac:dyDescent="0.2">
      <c r="AJ48" s="15"/>
      <c r="AK48" s="15"/>
      <c r="AL48" s="15"/>
      <c r="AM48" s="15"/>
      <c r="AN48" s="26"/>
      <c r="AO48" s="26"/>
      <c r="AP48" s="15"/>
      <c r="AQ48" s="15"/>
      <c r="AR48" s="15"/>
      <c r="AS48" s="15"/>
      <c r="AT48" s="26"/>
      <c r="AU48" s="26"/>
      <c r="AV48" s="15"/>
      <c r="AW48" s="15"/>
      <c r="AX48" s="15"/>
      <c r="AY48" s="15"/>
      <c r="AZ48" s="15"/>
      <c r="BA48" s="15"/>
      <c r="BB48" s="15"/>
      <c r="BD48" s="15"/>
      <c r="BE48" s="15"/>
      <c r="BF48" s="15"/>
      <c r="BG48" s="15"/>
      <c r="BH48" s="15"/>
      <c r="BI48" s="15"/>
    </row>
    <row r="49" spans="2:62" s="18" customFormat="1" ht="16.899999999999999" hidden="1" customHeight="1" x14ac:dyDescent="0.2">
      <c r="Z49" s="44" t="s">
        <v>47</v>
      </c>
      <c r="AA49" s="44"/>
      <c r="AB49" s="44"/>
      <c r="AC49" s="44"/>
      <c r="AD49" s="44"/>
      <c r="AE49" s="44"/>
      <c r="AF49" s="44"/>
      <c r="AJ49" s="23"/>
      <c r="AK49" s="23"/>
      <c r="AL49" s="23"/>
      <c r="AM49" s="24"/>
      <c r="AN49" s="47">
        <f>SUM(AN34+AN36+AN38+AN40+AN42+AN44+AN46)</f>
        <v>0</v>
      </c>
      <c r="AO49" s="48"/>
      <c r="AP49" s="23"/>
      <c r="AQ49" s="23"/>
      <c r="AR49" s="23"/>
      <c r="AS49" s="24"/>
      <c r="AT49" s="47">
        <f>SUM(AT34+AT36+AT38+AT40+AT42+AT44+AT46)</f>
        <v>0</v>
      </c>
      <c r="AU49" s="48"/>
      <c r="AV49" s="25"/>
      <c r="AW49" s="23">
        <f>SUM(AZ34,AZ36,AZ38,AZ40,AZ42,AZ44,AZ46)</f>
        <v>0</v>
      </c>
      <c r="AX49" s="49">
        <f>SUM(AX34+AX36+AX38+AX40+AX42+AX44+AX46)</f>
        <v>0</v>
      </c>
      <c r="AY49" s="48"/>
      <c r="AZ49" s="23"/>
      <c r="BA49" s="23"/>
      <c r="BB49" s="23"/>
      <c r="BD49" s="49">
        <f>SUM(BD34+BD36+BD38+BD40+BD42+BD44+BD46)</f>
        <v>0</v>
      </c>
      <c r="BE49" s="48"/>
      <c r="BF49" s="25"/>
      <c r="BG49" s="23"/>
      <c r="BH49" s="23"/>
      <c r="BI49" s="23"/>
    </row>
    <row r="50" spans="2:62" ht="6" customHeight="1" x14ac:dyDescent="0.2"/>
    <row r="51" spans="2:62" ht="15.6" customHeight="1" x14ac:dyDescent="0.2">
      <c r="B51" s="45" t="s">
        <v>73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37">
        <f>IF(AN49+AT49+AX49+BD49&lt;=0,0,SUM((AN49+AT49+AX49+BD49)*1000))</f>
        <v>0</v>
      </c>
      <c r="AO51" s="37"/>
      <c r="AP51" s="37"/>
      <c r="AQ51" s="37"/>
      <c r="AR51" s="37"/>
      <c r="AS51" s="37"/>
      <c r="AT51" s="37"/>
      <c r="AU51" s="37"/>
      <c r="AV51" s="37"/>
    </row>
    <row r="52" spans="2:62" ht="10.9" customHeight="1" x14ac:dyDescent="0.2">
      <c r="B52" s="16"/>
      <c r="C52" s="42" t="s">
        <v>42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</row>
    <row r="53" spans="2:62" ht="6" customHeight="1" x14ac:dyDescent="0.2"/>
    <row r="54" spans="2:62" ht="13.9" customHeight="1" x14ac:dyDescent="0.2">
      <c r="B54" s="45" t="s">
        <v>76</v>
      </c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6">
        <f>IF(AN51=0,40000,SUM(AN51+40000))</f>
        <v>40000</v>
      </c>
      <c r="AO54" s="46"/>
      <c r="AP54" s="46"/>
      <c r="AQ54" s="46"/>
      <c r="AR54" s="46"/>
      <c r="AS54" s="46"/>
      <c r="AT54" s="46"/>
      <c r="AU54" s="46"/>
      <c r="AV54" s="46"/>
    </row>
    <row r="55" spans="2:62" ht="6.6" customHeight="1" x14ac:dyDescent="0.2"/>
    <row r="56" spans="2:62" s="2" customFormat="1" ht="11.25" x14ac:dyDescent="0.2">
      <c r="B56" s="6" t="s">
        <v>41</v>
      </c>
      <c r="C56" s="42" t="s">
        <v>43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</row>
    <row r="57" spans="2:62" s="2" customFormat="1" ht="11.25" x14ac:dyDescent="0.2">
      <c r="C57" s="42" t="s">
        <v>44</v>
      </c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2"/>
      <c r="BJ57" s="42"/>
    </row>
    <row r="58" spans="2:62" s="2" customFormat="1" ht="11.25" x14ac:dyDescent="0.2">
      <c r="C58" s="42" t="s">
        <v>45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</row>
    <row r="59" spans="2:62" s="2" customFormat="1" ht="11.25" x14ac:dyDescent="0.2">
      <c r="C59" s="42" t="s">
        <v>46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</row>
  </sheetData>
  <sheetProtection selectLockedCells="1"/>
  <mergeCells count="254">
    <mergeCell ref="BF46:BI46"/>
    <mergeCell ref="AX33:AY33"/>
    <mergeCell ref="AX47:AY47"/>
    <mergeCell ref="AX34:AY34"/>
    <mergeCell ref="AX35:AY35"/>
    <mergeCell ref="AX36:AY36"/>
    <mergeCell ref="AX37:AY37"/>
    <mergeCell ref="AX38:AY38"/>
    <mergeCell ref="AX39:AY39"/>
    <mergeCell ref="AX40:AY40"/>
    <mergeCell ref="AX41:AY41"/>
    <mergeCell ref="AX42:AY42"/>
    <mergeCell ref="AX43:AY43"/>
    <mergeCell ref="AX44:AY44"/>
    <mergeCell ref="AX45:AY45"/>
    <mergeCell ref="BF47:BI47"/>
    <mergeCell ref="AZ35:BC35"/>
    <mergeCell ref="AZ36:BC36"/>
    <mergeCell ref="AZ37:BC37"/>
    <mergeCell ref="AZ38:BC38"/>
    <mergeCell ref="AZ39:BC39"/>
    <mergeCell ref="AZ40:BC40"/>
    <mergeCell ref="BF35:BI35"/>
    <mergeCell ref="BF36:BI36"/>
    <mergeCell ref="AZ32:BC32"/>
    <mergeCell ref="AX32:AY32"/>
    <mergeCell ref="AX31:AY31"/>
    <mergeCell ref="AZ31:BI31"/>
    <mergeCell ref="BF34:BI34"/>
    <mergeCell ref="BF32:BI32"/>
    <mergeCell ref="AZ33:BC33"/>
    <mergeCell ref="AZ34:BC34"/>
    <mergeCell ref="BD32:BE32"/>
    <mergeCell ref="BD33:BE33"/>
    <mergeCell ref="BF37:BI37"/>
    <mergeCell ref="BF38:BI38"/>
    <mergeCell ref="BF39:BI39"/>
    <mergeCell ref="BF40:BI40"/>
    <mergeCell ref="BF41:BI41"/>
    <mergeCell ref="AP47:AS47"/>
    <mergeCell ref="AT47:AU47"/>
    <mergeCell ref="AJ31:AS31"/>
    <mergeCell ref="AT31:AU31"/>
    <mergeCell ref="AJ43:AM43"/>
    <mergeCell ref="AJ44:AM44"/>
    <mergeCell ref="AJ45:AM45"/>
    <mergeCell ref="AJ46:AM46"/>
    <mergeCell ref="AJ47:AM47"/>
    <mergeCell ref="AN36:AO36"/>
    <mergeCell ref="AN38:AO38"/>
    <mergeCell ref="AN40:AO40"/>
    <mergeCell ref="AN42:AO42"/>
    <mergeCell ref="AN44:AO44"/>
    <mergeCell ref="AN46:AO46"/>
    <mergeCell ref="AN37:AO37"/>
    <mergeCell ref="AN39:AO39"/>
    <mergeCell ref="AN41:AO41"/>
    <mergeCell ref="AN43:AO43"/>
    <mergeCell ref="AN45:AO45"/>
    <mergeCell ref="AN47:AO47"/>
    <mergeCell ref="AT36:AU36"/>
    <mergeCell ref="AP37:AS37"/>
    <mergeCell ref="AP44:AS44"/>
    <mergeCell ref="CC42:CE42"/>
    <mergeCell ref="AN34:AO34"/>
    <mergeCell ref="AJ34:AM34"/>
    <mergeCell ref="AJ32:AM32"/>
    <mergeCell ref="AJ35:AM35"/>
    <mergeCell ref="AJ36:AM36"/>
    <mergeCell ref="AJ37:AM37"/>
    <mergeCell ref="AJ38:AM38"/>
    <mergeCell ref="AJ39:AM39"/>
    <mergeCell ref="AJ40:AM40"/>
    <mergeCell ref="AJ41:AM41"/>
    <mergeCell ref="AJ42:AM42"/>
    <mergeCell ref="AN35:AO35"/>
    <mergeCell ref="AJ33:AM33"/>
    <mergeCell ref="AN32:AO32"/>
    <mergeCell ref="AN33:AO33"/>
    <mergeCell ref="AP32:AS32"/>
    <mergeCell ref="AT32:AU32"/>
    <mergeCell ref="AP33:AS33"/>
    <mergeCell ref="BP39:BR39"/>
    <mergeCell ref="BT39:BV39"/>
    <mergeCell ref="BF42:BI42"/>
    <mergeCell ref="AZ41:BC41"/>
    <mergeCell ref="AZ42:BC42"/>
    <mergeCell ref="CC39:CE39"/>
    <mergeCell ref="BP40:BR40"/>
    <mergeCell ref="BT40:BV40"/>
    <mergeCell ref="BY40:CA40"/>
    <mergeCell ref="CC40:CE40"/>
    <mergeCell ref="BP41:BR41"/>
    <mergeCell ref="BT41:BV41"/>
    <mergeCell ref="BY41:CA41"/>
    <mergeCell ref="CC41:CE41"/>
    <mergeCell ref="K2:AZ3"/>
    <mergeCell ref="B2:J3"/>
    <mergeCell ref="BA2:BJ2"/>
    <mergeCell ref="BA3:BJ3"/>
    <mergeCell ref="BP34:BR34"/>
    <mergeCell ref="BT34:BV34"/>
    <mergeCell ref="BY34:CA34"/>
    <mergeCell ref="CC34:CE34"/>
    <mergeCell ref="BP35:BR35"/>
    <mergeCell ref="BT35:BV35"/>
    <mergeCell ref="BY35:CA35"/>
    <mergeCell ref="CC35:CE35"/>
    <mergeCell ref="AT33:AU33"/>
    <mergeCell ref="AP34:AS34"/>
    <mergeCell ref="AT34:AU34"/>
    <mergeCell ref="AP35:AS35"/>
    <mergeCell ref="AT35:AU35"/>
    <mergeCell ref="AC8:BJ8"/>
    <mergeCell ref="AC9:BJ9"/>
    <mergeCell ref="B11:BJ11"/>
    <mergeCell ref="B6:G6"/>
    <mergeCell ref="B7:G7"/>
    <mergeCell ref="H6:AB6"/>
    <mergeCell ref="H7:AB7"/>
    <mergeCell ref="AC6:BJ6"/>
    <mergeCell ref="AC7:BJ7"/>
    <mergeCell ref="K4:AZ4"/>
    <mergeCell ref="B23:AN23"/>
    <mergeCell ref="B16:C16"/>
    <mergeCell ref="D16:BB16"/>
    <mergeCell ref="BD16:BF16"/>
    <mergeCell ref="BH16:BJ16"/>
    <mergeCell ref="B17:C17"/>
    <mergeCell ref="D17:BB17"/>
    <mergeCell ref="BD17:BF17"/>
    <mergeCell ref="BH17:BJ17"/>
    <mergeCell ref="BD13:BF13"/>
    <mergeCell ref="BH13:BJ13"/>
    <mergeCell ref="BD14:BF14"/>
    <mergeCell ref="BH14:BJ14"/>
    <mergeCell ref="BD15:BF15"/>
    <mergeCell ref="BH15:BJ15"/>
    <mergeCell ref="B13:C13"/>
    <mergeCell ref="B14:C14"/>
    <mergeCell ref="B15:C15"/>
    <mergeCell ref="D13:BB13"/>
    <mergeCell ref="D14:BB14"/>
    <mergeCell ref="D15:BB15"/>
    <mergeCell ref="B8:AB8"/>
    <mergeCell ref="B9:AB9"/>
    <mergeCell ref="B40:C40"/>
    <mergeCell ref="B42:C42"/>
    <mergeCell ref="B29:BJ29"/>
    <mergeCell ref="B30:BJ30"/>
    <mergeCell ref="BD12:BF12"/>
    <mergeCell ref="BH12:BJ12"/>
    <mergeCell ref="AR23:AV23"/>
    <mergeCell ref="B24:AN24"/>
    <mergeCell ref="B25:AN25"/>
    <mergeCell ref="B26:AN26"/>
    <mergeCell ref="B27:AN27"/>
    <mergeCell ref="AQ24:AV24"/>
    <mergeCell ref="AR26:AV26"/>
    <mergeCell ref="AR27:AV27"/>
    <mergeCell ref="AR25:AV25"/>
    <mergeCell ref="AO25:AQ25"/>
    <mergeCell ref="AP26:AQ26"/>
    <mergeCell ref="AP27:AQ27"/>
    <mergeCell ref="B19:BJ19"/>
    <mergeCell ref="B20:BJ20"/>
    <mergeCell ref="B22:BJ22"/>
    <mergeCell ref="AP36:AS36"/>
    <mergeCell ref="B44:C44"/>
    <mergeCell ref="B46:C46"/>
    <mergeCell ref="B34:C34"/>
    <mergeCell ref="B36:C36"/>
    <mergeCell ref="B38:C38"/>
    <mergeCell ref="AT37:AU37"/>
    <mergeCell ref="AP38:AS38"/>
    <mergeCell ref="AT38:AU38"/>
    <mergeCell ref="AP39:AS39"/>
    <mergeCell ref="AT39:AU39"/>
    <mergeCell ref="AP40:AS40"/>
    <mergeCell ref="AT40:AU40"/>
    <mergeCell ref="AP41:AS41"/>
    <mergeCell ref="AT41:AU41"/>
    <mergeCell ref="AP42:AS42"/>
    <mergeCell ref="AT42:AU42"/>
    <mergeCell ref="AP43:AS43"/>
    <mergeCell ref="AT43:AU43"/>
    <mergeCell ref="AT44:AU44"/>
    <mergeCell ref="AP45:AS45"/>
    <mergeCell ref="AT45:AU45"/>
    <mergeCell ref="AP46:AS46"/>
    <mergeCell ref="AT46:AU46"/>
    <mergeCell ref="D34:AG34"/>
    <mergeCell ref="C58:BJ58"/>
    <mergeCell ref="C59:BJ59"/>
    <mergeCell ref="C52:AM52"/>
    <mergeCell ref="Z49:AF49"/>
    <mergeCell ref="B54:AM54"/>
    <mergeCell ref="AN51:AV51"/>
    <mergeCell ref="AN54:AV54"/>
    <mergeCell ref="C56:BJ56"/>
    <mergeCell ref="C57:BJ57"/>
    <mergeCell ref="B51:AM51"/>
    <mergeCell ref="AN49:AO49"/>
    <mergeCell ref="AT49:AU49"/>
    <mergeCell ref="AX49:AY49"/>
    <mergeCell ref="BD49:BE49"/>
    <mergeCell ref="CC43:CE43"/>
    <mergeCell ref="AZ47:BD47"/>
    <mergeCell ref="BD34:BE34"/>
    <mergeCell ref="BD35:BE35"/>
    <mergeCell ref="BD36:BE36"/>
    <mergeCell ref="BD37:BE37"/>
    <mergeCell ref="BD38:BE38"/>
    <mergeCell ref="BD39:BE39"/>
    <mergeCell ref="BD40:BE40"/>
    <mergeCell ref="BD41:BE41"/>
    <mergeCell ref="BD42:BE42"/>
    <mergeCell ref="BP36:BR36"/>
    <mergeCell ref="BT36:BV36"/>
    <mergeCell ref="BY36:CA36"/>
    <mergeCell ref="CC36:CE36"/>
    <mergeCell ref="BP37:BR37"/>
    <mergeCell ref="BT37:BV37"/>
    <mergeCell ref="BY37:CA37"/>
    <mergeCell ref="CC37:CE37"/>
    <mergeCell ref="BP38:BR38"/>
    <mergeCell ref="BT38:BV38"/>
    <mergeCell ref="BY38:CA38"/>
    <mergeCell ref="CC38:CE38"/>
    <mergeCell ref="BY39:CA39"/>
    <mergeCell ref="D36:AG36"/>
    <mergeCell ref="D38:AG38"/>
    <mergeCell ref="D40:AG40"/>
    <mergeCell ref="D42:AG42"/>
    <mergeCell ref="D44:AG44"/>
    <mergeCell ref="D46:AG46"/>
    <mergeCell ref="BP43:BR43"/>
    <mergeCell ref="BT43:BV43"/>
    <mergeCell ref="BY43:CA43"/>
    <mergeCell ref="BP42:BR42"/>
    <mergeCell ref="BT42:BV42"/>
    <mergeCell ref="BY42:CA42"/>
    <mergeCell ref="BF43:BI43"/>
    <mergeCell ref="AX46:AY46"/>
    <mergeCell ref="AZ43:BC43"/>
    <mergeCell ref="AZ44:BC44"/>
    <mergeCell ref="AZ45:BC45"/>
    <mergeCell ref="AZ46:BC46"/>
    <mergeCell ref="BD43:BE43"/>
    <mergeCell ref="BD44:BE44"/>
    <mergeCell ref="BD45:BE45"/>
    <mergeCell ref="BD46:BE46"/>
    <mergeCell ref="BF44:BI44"/>
    <mergeCell ref="BF45:BI45"/>
  </mergeCells>
  <phoneticPr fontId="0" type="noConversion"/>
  <conditionalFormatting sqref="AJ34 AV34 AZ34 BF34 AJ36 AV36 AZ36 BF36 AJ38 AV38 AZ38 BF38 AJ40 AV40 AZ40 BF40 AJ42 AV42 AZ42 BF42 AJ44 AV44 AZ44 BF44 AJ46 AV46 AZ46 BF46 AJ49:AM49 AP49:AS49 AV49:AW49 AZ49:BA49 AN54:AV54">
    <cfRule type="cellIs" dxfId="0" priority="5" operator="equal">
      <formula>0</formula>
    </cfRule>
  </conditionalFormatting>
  <printOptions horizontalCentered="1"/>
  <pageMargins left="0.25" right="0.25" top="0.25" bottom="0.5" header="0.25" footer="0.5"/>
  <pageSetup scale="97" orientation="portrait" r:id="rId1"/>
  <headerFooter alignWithMargins="0"/>
  <cellWatches>
    <cellWatch r="AN49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Check Box 1">
              <controlPr defaultSize="0" autoFill="0" autoLine="0" autoPict="0">
                <anchor moveWithCells="1">
                  <from>
                    <xdr:col>55</xdr:col>
                    <xdr:colOff>95250</xdr:colOff>
                    <xdr:row>12</xdr:row>
                    <xdr:rowOff>76200</xdr:rowOff>
                  </from>
                  <to>
                    <xdr:col>57</xdr:col>
                    <xdr:colOff>114300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59</xdr:col>
                    <xdr:colOff>104775</xdr:colOff>
                    <xdr:row>12</xdr:row>
                    <xdr:rowOff>76200</xdr:rowOff>
                  </from>
                  <to>
                    <xdr:col>61</xdr:col>
                    <xdr:colOff>123825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55</xdr:col>
                    <xdr:colOff>85725</xdr:colOff>
                    <xdr:row>14</xdr:row>
                    <xdr:rowOff>66675</xdr:rowOff>
                  </from>
                  <to>
                    <xdr:col>57</xdr:col>
                    <xdr:colOff>104775</xdr:colOff>
                    <xdr:row>14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59</xdr:col>
                    <xdr:colOff>123825</xdr:colOff>
                    <xdr:row>14</xdr:row>
                    <xdr:rowOff>95250</xdr:rowOff>
                  </from>
                  <to>
                    <xdr:col>62</xdr:col>
                    <xdr:colOff>0</xdr:colOff>
                    <xdr:row>14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55</xdr:col>
                    <xdr:colOff>85725</xdr:colOff>
                    <xdr:row>16</xdr:row>
                    <xdr:rowOff>76200</xdr:rowOff>
                  </from>
                  <to>
                    <xdr:col>57</xdr:col>
                    <xdr:colOff>104775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59</xdr:col>
                    <xdr:colOff>123825</xdr:colOff>
                    <xdr:row>16</xdr:row>
                    <xdr:rowOff>76200</xdr:rowOff>
                  </from>
                  <to>
                    <xdr:col>62</xdr:col>
                    <xdr:colOff>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36</xdr:col>
                    <xdr:colOff>19050</xdr:colOff>
                    <xdr:row>33</xdr:row>
                    <xdr:rowOff>0</xdr:rowOff>
                  </from>
                  <to>
                    <xdr:col>38</xdr:col>
                    <xdr:colOff>38100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36</xdr:col>
                    <xdr:colOff>28575</xdr:colOff>
                    <xdr:row>35</xdr:row>
                    <xdr:rowOff>0</xdr:rowOff>
                  </from>
                  <to>
                    <xdr:col>38</xdr:col>
                    <xdr:colOff>47625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36</xdr:col>
                    <xdr:colOff>19050</xdr:colOff>
                    <xdr:row>37</xdr:row>
                    <xdr:rowOff>9525</xdr:rowOff>
                  </from>
                  <to>
                    <xdr:col>38</xdr:col>
                    <xdr:colOff>38100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36</xdr:col>
                    <xdr:colOff>9525</xdr:colOff>
                    <xdr:row>41</xdr:row>
                    <xdr:rowOff>9525</xdr:rowOff>
                  </from>
                  <to>
                    <xdr:col>38</xdr:col>
                    <xdr:colOff>28575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36</xdr:col>
                    <xdr:colOff>19050</xdr:colOff>
                    <xdr:row>43</xdr:row>
                    <xdr:rowOff>0</xdr:rowOff>
                  </from>
                  <to>
                    <xdr:col>38</xdr:col>
                    <xdr:colOff>38100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36</xdr:col>
                    <xdr:colOff>19050</xdr:colOff>
                    <xdr:row>45</xdr:row>
                    <xdr:rowOff>0</xdr:rowOff>
                  </from>
                  <to>
                    <xdr:col>38</xdr:col>
                    <xdr:colOff>38100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42</xdr:col>
                    <xdr:colOff>28575</xdr:colOff>
                    <xdr:row>33</xdr:row>
                    <xdr:rowOff>0</xdr:rowOff>
                  </from>
                  <to>
                    <xdr:col>44</xdr:col>
                    <xdr:colOff>47625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42</xdr:col>
                    <xdr:colOff>28575</xdr:colOff>
                    <xdr:row>35</xdr:row>
                    <xdr:rowOff>0</xdr:rowOff>
                  </from>
                  <to>
                    <xdr:col>44</xdr:col>
                    <xdr:colOff>47625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42</xdr:col>
                    <xdr:colOff>28575</xdr:colOff>
                    <xdr:row>37</xdr:row>
                    <xdr:rowOff>9525</xdr:rowOff>
                  </from>
                  <to>
                    <xdr:col>44</xdr:col>
                    <xdr:colOff>47625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36</xdr:col>
                    <xdr:colOff>19050</xdr:colOff>
                    <xdr:row>39</xdr:row>
                    <xdr:rowOff>0</xdr:rowOff>
                  </from>
                  <to>
                    <xdr:col>38</xdr:col>
                    <xdr:colOff>38100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42</xdr:col>
                    <xdr:colOff>28575</xdr:colOff>
                    <xdr:row>39</xdr:row>
                    <xdr:rowOff>0</xdr:rowOff>
                  </from>
                  <to>
                    <xdr:col>44</xdr:col>
                    <xdr:colOff>47625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42</xdr:col>
                    <xdr:colOff>38100</xdr:colOff>
                    <xdr:row>41</xdr:row>
                    <xdr:rowOff>9525</xdr:rowOff>
                  </from>
                  <to>
                    <xdr:col>44</xdr:col>
                    <xdr:colOff>57150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42</xdr:col>
                    <xdr:colOff>28575</xdr:colOff>
                    <xdr:row>43</xdr:row>
                    <xdr:rowOff>9525</xdr:rowOff>
                  </from>
                  <to>
                    <xdr:col>44</xdr:col>
                    <xdr:colOff>47625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42</xdr:col>
                    <xdr:colOff>9525</xdr:colOff>
                    <xdr:row>45</xdr:row>
                    <xdr:rowOff>0</xdr:rowOff>
                  </from>
                  <to>
                    <xdr:col>44</xdr:col>
                    <xdr:colOff>28575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52</xdr:col>
                    <xdr:colOff>47625</xdr:colOff>
                    <xdr:row>33</xdr:row>
                    <xdr:rowOff>0</xdr:rowOff>
                  </from>
                  <to>
                    <xdr:col>54</xdr:col>
                    <xdr:colOff>66675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52</xdr:col>
                    <xdr:colOff>47625</xdr:colOff>
                    <xdr:row>35</xdr:row>
                    <xdr:rowOff>0</xdr:rowOff>
                  </from>
                  <to>
                    <xdr:col>54</xdr:col>
                    <xdr:colOff>66675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52</xdr:col>
                    <xdr:colOff>47625</xdr:colOff>
                    <xdr:row>37</xdr:row>
                    <xdr:rowOff>0</xdr:rowOff>
                  </from>
                  <to>
                    <xdr:col>54</xdr:col>
                    <xdr:colOff>66675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52</xdr:col>
                    <xdr:colOff>47625</xdr:colOff>
                    <xdr:row>39</xdr:row>
                    <xdr:rowOff>0</xdr:rowOff>
                  </from>
                  <to>
                    <xdr:col>54</xdr:col>
                    <xdr:colOff>66675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52</xdr:col>
                    <xdr:colOff>47625</xdr:colOff>
                    <xdr:row>41</xdr:row>
                    <xdr:rowOff>0</xdr:rowOff>
                  </from>
                  <to>
                    <xdr:col>54</xdr:col>
                    <xdr:colOff>66675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52</xdr:col>
                    <xdr:colOff>47625</xdr:colOff>
                    <xdr:row>43</xdr:row>
                    <xdr:rowOff>0</xdr:rowOff>
                  </from>
                  <to>
                    <xdr:col>54</xdr:col>
                    <xdr:colOff>66675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52</xdr:col>
                    <xdr:colOff>47625</xdr:colOff>
                    <xdr:row>45</xdr:row>
                    <xdr:rowOff>0</xdr:rowOff>
                  </from>
                  <to>
                    <xdr:col>54</xdr:col>
                    <xdr:colOff>66675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58</xdr:col>
                    <xdr:colOff>47625</xdr:colOff>
                    <xdr:row>33</xdr:row>
                    <xdr:rowOff>0</xdr:rowOff>
                  </from>
                  <to>
                    <xdr:col>60</xdr:col>
                    <xdr:colOff>66675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58</xdr:col>
                    <xdr:colOff>47625</xdr:colOff>
                    <xdr:row>35</xdr:row>
                    <xdr:rowOff>0</xdr:rowOff>
                  </from>
                  <to>
                    <xdr:col>60</xdr:col>
                    <xdr:colOff>66675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58</xdr:col>
                    <xdr:colOff>47625</xdr:colOff>
                    <xdr:row>37</xdr:row>
                    <xdr:rowOff>0</xdr:rowOff>
                  </from>
                  <to>
                    <xdr:col>60</xdr:col>
                    <xdr:colOff>66675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58</xdr:col>
                    <xdr:colOff>47625</xdr:colOff>
                    <xdr:row>39</xdr:row>
                    <xdr:rowOff>0</xdr:rowOff>
                  </from>
                  <to>
                    <xdr:col>60</xdr:col>
                    <xdr:colOff>66675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58</xdr:col>
                    <xdr:colOff>47625</xdr:colOff>
                    <xdr:row>41</xdr:row>
                    <xdr:rowOff>0</xdr:rowOff>
                  </from>
                  <to>
                    <xdr:col>60</xdr:col>
                    <xdr:colOff>66675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58</xdr:col>
                    <xdr:colOff>47625</xdr:colOff>
                    <xdr:row>43</xdr:row>
                    <xdr:rowOff>0</xdr:rowOff>
                  </from>
                  <to>
                    <xdr:col>60</xdr:col>
                    <xdr:colOff>66675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58</xdr:col>
                    <xdr:colOff>47625</xdr:colOff>
                    <xdr:row>45</xdr:row>
                    <xdr:rowOff>0</xdr:rowOff>
                  </from>
                  <to>
                    <xdr:col>60</xdr:col>
                    <xdr:colOff>66675</xdr:colOff>
                    <xdr:row>46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2270FE-597D-4D46-9BEF-81D4E0F269F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13CBE6A-13A3-45C6-BD6F-66FD3D3FED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A1E162-F0A4-44A1-ACBB-F3B97E466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1055</vt:lpstr>
    </vt:vector>
  </TitlesOfParts>
  <Company>State of Idaho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Carmina Dapiaoen</cp:lastModifiedBy>
  <cp:lastPrinted>2011-09-30T17:25:57Z</cp:lastPrinted>
  <dcterms:created xsi:type="dcterms:W3CDTF">2007-10-11T15:07:43Z</dcterms:created>
  <dcterms:modified xsi:type="dcterms:W3CDTF">2024-11-07T20:32:23Z</dcterms:modified>
</cp:coreProperties>
</file>