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-120" windowWidth="22212" windowHeight="8340" tabRatio="631" activeTab="6"/>
  </bookViews>
  <sheets>
    <sheet name="District 1" sheetId="4" r:id="rId1"/>
    <sheet name="District 2" sheetId="5" r:id="rId2"/>
    <sheet name="District 3" sheetId="6" r:id="rId3"/>
    <sheet name="District 4" sheetId="7" r:id="rId4"/>
    <sheet name="District 5" sheetId="8" r:id="rId5"/>
    <sheet name="District 6" sheetId="9" r:id="rId6"/>
    <sheet name="Statewide Totals Check" sheetId="10" r:id="rId7"/>
    <sheet name="Rate Comparison Data" sheetId="3" r:id="rId8"/>
    <sheet name="5-Year Rate Comparison" sheetId="11" r:id="rId9"/>
    <sheet name="5-Year Rate Chart" sheetId="12" r:id="rId10"/>
    <sheet name="SHS Comparison" sheetId="13" r:id="rId11"/>
    <sheet name="Sheet1" sheetId="14" r:id="rId12"/>
  </sheets>
  <definedNames>
    <definedName name="_xlnm.Print_Area" localSheetId="0">'District 1'!$A$1:$G$61</definedName>
    <definedName name="_xlnm.Print_Area" localSheetId="1">'District 2'!$A$1:$G$61</definedName>
    <definedName name="_xlnm.Print_Area" localSheetId="2">'District 3'!$A$1:$G$61</definedName>
    <definedName name="_xlnm.Print_Area" localSheetId="3">'District 4'!$A$1:$G$61</definedName>
    <definedName name="_xlnm.Print_Area" localSheetId="4">'District 5'!$A$1:$G$61</definedName>
    <definedName name="_xlnm.Print_Area" localSheetId="5">'District 6'!$A$1:$G$61</definedName>
    <definedName name="_xlnm.Print_Area" localSheetId="6">'Statewide Totals Check'!$A$1:$G$61</definedName>
    <definedName name="_xlnm.Print_Titles" localSheetId="0">'District 1'!$1:$1</definedName>
    <definedName name="_xlnm.Print_Titles" localSheetId="1">'District 2'!$1:$1</definedName>
    <definedName name="_xlnm.Print_Titles" localSheetId="2">'District 3'!$1:$1</definedName>
    <definedName name="_xlnm.Print_Titles" localSheetId="3">'District 4'!$1:$1</definedName>
    <definedName name="_xlnm.Print_Titles" localSheetId="4">'District 5'!$1:$1</definedName>
    <definedName name="_xlnm.Print_Titles" localSheetId="5">'District 6'!$1:$1</definedName>
    <definedName name="_xlnm.Print_Titles" localSheetId="6">'Statewide Totals Check'!$1:$1</definedName>
  </definedNames>
  <calcPr calcId="145621"/>
</workbook>
</file>

<file path=xl/calcChain.xml><?xml version="1.0" encoding="utf-8"?>
<calcChain xmlns="http://schemas.openxmlformats.org/spreadsheetml/2006/main">
  <c r="F58" i="9" l="1"/>
  <c r="F57" i="9"/>
  <c r="F54" i="9"/>
  <c r="F53" i="9"/>
  <c r="F50" i="9"/>
  <c r="F49" i="9"/>
  <c r="F46" i="9"/>
  <c r="F45" i="9"/>
  <c r="F42" i="9"/>
  <c r="F41" i="9"/>
  <c r="F37" i="9"/>
  <c r="F34" i="9"/>
  <c r="F33" i="9"/>
  <c r="F30" i="9"/>
  <c r="F29" i="9"/>
  <c r="F26" i="9"/>
  <c r="F25" i="9"/>
  <c r="F22" i="9"/>
  <c r="F21" i="9"/>
  <c r="F18" i="9"/>
  <c r="F17" i="9"/>
  <c r="F14" i="9"/>
  <c r="F13" i="9"/>
  <c r="F10" i="9"/>
  <c r="F9" i="9"/>
  <c r="F6" i="9"/>
  <c r="F58" i="8"/>
  <c r="F57" i="8"/>
  <c r="F54" i="8"/>
  <c r="F53" i="8"/>
  <c r="F50" i="8"/>
  <c r="F49" i="8"/>
  <c r="F46" i="8"/>
  <c r="F45" i="8"/>
  <c r="F42" i="8"/>
  <c r="F41" i="8"/>
  <c r="F37" i="8"/>
  <c r="F34" i="8"/>
  <c r="F33" i="8"/>
  <c r="F30" i="8"/>
  <c r="F29" i="8"/>
  <c r="F26" i="8"/>
  <c r="F25" i="8"/>
  <c r="F22" i="8"/>
  <c r="F21" i="8"/>
  <c r="F18" i="8"/>
  <c r="F17" i="8"/>
  <c r="F14" i="8"/>
  <c r="F13" i="8"/>
  <c r="F10" i="8"/>
  <c r="F9" i="8"/>
  <c r="F6" i="8"/>
  <c r="F58" i="7"/>
  <c r="F57" i="7"/>
  <c r="F54" i="7"/>
  <c r="F53" i="7"/>
  <c r="F50" i="7"/>
  <c r="F49" i="7"/>
  <c r="F46" i="7"/>
  <c r="F45" i="7"/>
  <c r="F42" i="7"/>
  <c r="F41" i="7"/>
  <c r="F37" i="7"/>
  <c r="F34" i="7"/>
  <c r="F33" i="7"/>
  <c r="F30" i="7"/>
  <c r="F29" i="7"/>
  <c r="F26" i="7"/>
  <c r="F25" i="7"/>
  <c r="F22" i="7"/>
  <c r="F21" i="7"/>
  <c r="F18" i="7"/>
  <c r="F17" i="7"/>
  <c r="F14" i="7"/>
  <c r="F13" i="7"/>
  <c r="F10" i="7"/>
  <c r="F9" i="7"/>
  <c r="F6" i="7"/>
  <c r="F58" i="6"/>
  <c r="F57" i="6"/>
  <c r="F54" i="6"/>
  <c r="F53" i="6"/>
  <c r="F50" i="6"/>
  <c r="F49" i="6"/>
  <c r="F46" i="6"/>
  <c r="F45" i="6"/>
  <c r="F42" i="6"/>
  <c r="F41" i="6"/>
  <c r="F37" i="6"/>
  <c r="F34" i="6"/>
  <c r="F33" i="6"/>
  <c r="F30" i="6"/>
  <c r="F29" i="6"/>
  <c r="F26" i="6"/>
  <c r="F25" i="6"/>
  <c r="F22" i="6"/>
  <c r="F21" i="6"/>
  <c r="F18" i="6"/>
  <c r="F17" i="6"/>
  <c r="F14" i="6"/>
  <c r="F13" i="6"/>
  <c r="F10" i="6"/>
  <c r="F9" i="6"/>
  <c r="F6" i="6"/>
  <c r="F10" i="5"/>
  <c r="F9" i="5"/>
  <c r="F58" i="5"/>
  <c r="F57" i="5"/>
  <c r="F54" i="5"/>
  <c r="F53" i="5"/>
  <c r="F50" i="5"/>
  <c r="F49" i="5"/>
  <c r="F46" i="5"/>
  <c r="F45" i="5"/>
  <c r="F42" i="5"/>
  <c r="F41" i="5"/>
  <c r="F37" i="5"/>
  <c r="F34" i="5"/>
  <c r="F33" i="5"/>
  <c r="F30" i="5"/>
  <c r="F29" i="5"/>
  <c r="F26" i="5"/>
  <c r="F25" i="5"/>
  <c r="F22" i="5"/>
  <c r="F21" i="5"/>
  <c r="F18" i="5"/>
  <c r="F17" i="5"/>
  <c r="F14" i="5"/>
  <c r="F13" i="5"/>
  <c r="F6" i="5"/>
  <c r="E58" i="9"/>
  <c r="D58" i="9"/>
  <c r="C58" i="9"/>
  <c r="B58" i="9"/>
  <c r="E57" i="9"/>
  <c r="D57" i="9"/>
  <c r="C57" i="9"/>
  <c r="B57" i="9"/>
  <c r="E54" i="9"/>
  <c r="D54" i="9"/>
  <c r="C54" i="9"/>
  <c r="B54" i="9"/>
  <c r="E53" i="9"/>
  <c r="D53" i="9"/>
  <c r="C53" i="9"/>
  <c r="B53" i="9"/>
  <c r="E50" i="9"/>
  <c r="D50" i="9"/>
  <c r="C50" i="9"/>
  <c r="B50" i="9"/>
  <c r="E49" i="9"/>
  <c r="D49" i="9"/>
  <c r="C49" i="9"/>
  <c r="B49" i="9"/>
  <c r="E46" i="9"/>
  <c r="D46" i="9"/>
  <c r="C46" i="9"/>
  <c r="B46" i="9"/>
  <c r="E45" i="9"/>
  <c r="D45" i="9"/>
  <c r="C45" i="9"/>
  <c r="B45" i="9"/>
  <c r="E42" i="9"/>
  <c r="D42" i="9"/>
  <c r="C42" i="9"/>
  <c r="B42" i="9"/>
  <c r="E41" i="9"/>
  <c r="D41" i="9"/>
  <c r="C41" i="9"/>
  <c r="B41" i="9"/>
  <c r="E37" i="9"/>
  <c r="D37" i="9"/>
  <c r="C37" i="9"/>
  <c r="B37" i="9"/>
  <c r="E34" i="9"/>
  <c r="D34" i="9"/>
  <c r="C34" i="9"/>
  <c r="B34" i="9"/>
  <c r="E33" i="9"/>
  <c r="D33" i="9"/>
  <c r="C33" i="9"/>
  <c r="B33" i="9"/>
  <c r="E30" i="9"/>
  <c r="D30" i="9"/>
  <c r="C30" i="9"/>
  <c r="B30" i="9"/>
  <c r="E29" i="9"/>
  <c r="D29" i="9"/>
  <c r="C29" i="9"/>
  <c r="B29" i="9"/>
  <c r="E26" i="9"/>
  <c r="D26" i="9"/>
  <c r="C26" i="9"/>
  <c r="B26" i="9"/>
  <c r="E25" i="9"/>
  <c r="D25" i="9"/>
  <c r="C25" i="9"/>
  <c r="B25" i="9"/>
  <c r="E22" i="9"/>
  <c r="D22" i="9"/>
  <c r="C22" i="9"/>
  <c r="B22" i="9"/>
  <c r="E21" i="9"/>
  <c r="D21" i="9"/>
  <c r="C21" i="9"/>
  <c r="B21" i="9"/>
  <c r="E18" i="9"/>
  <c r="D18" i="9"/>
  <c r="C18" i="9"/>
  <c r="B18" i="9"/>
  <c r="E17" i="9"/>
  <c r="D17" i="9"/>
  <c r="C17" i="9"/>
  <c r="B17" i="9"/>
  <c r="E14" i="9"/>
  <c r="D14" i="9"/>
  <c r="C14" i="9"/>
  <c r="B14" i="9"/>
  <c r="E13" i="9"/>
  <c r="D13" i="9"/>
  <c r="C13" i="9"/>
  <c r="B13" i="9"/>
  <c r="E10" i="9"/>
  <c r="D10" i="9"/>
  <c r="C10" i="9"/>
  <c r="B10" i="9"/>
  <c r="E9" i="9"/>
  <c r="D9" i="9"/>
  <c r="C9" i="9"/>
  <c r="B9" i="9"/>
  <c r="E6" i="9"/>
  <c r="D6" i="9"/>
  <c r="C6" i="9"/>
  <c r="B6" i="9"/>
  <c r="E58" i="8"/>
  <c r="D58" i="8"/>
  <c r="C58" i="8"/>
  <c r="B58" i="8"/>
  <c r="E57" i="8"/>
  <c r="D57" i="8"/>
  <c r="C57" i="8"/>
  <c r="B57" i="8"/>
  <c r="E54" i="8"/>
  <c r="D54" i="8"/>
  <c r="C54" i="8"/>
  <c r="B54" i="8"/>
  <c r="E53" i="8"/>
  <c r="D53" i="8"/>
  <c r="C53" i="8"/>
  <c r="B53" i="8"/>
  <c r="E50" i="8"/>
  <c r="D50" i="8"/>
  <c r="C50" i="8"/>
  <c r="B50" i="8"/>
  <c r="E49" i="8"/>
  <c r="D49" i="8"/>
  <c r="C49" i="8"/>
  <c r="B49" i="8"/>
  <c r="E46" i="8"/>
  <c r="D46" i="8"/>
  <c r="C46" i="8"/>
  <c r="B46" i="8"/>
  <c r="E45" i="8"/>
  <c r="D45" i="8"/>
  <c r="C45" i="8"/>
  <c r="B45" i="8"/>
  <c r="E42" i="8"/>
  <c r="D42" i="8"/>
  <c r="C42" i="8"/>
  <c r="B42" i="8"/>
  <c r="E41" i="8"/>
  <c r="D41" i="8"/>
  <c r="C41" i="8"/>
  <c r="B41" i="8"/>
  <c r="E37" i="8"/>
  <c r="D37" i="8"/>
  <c r="C37" i="8"/>
  <c r="B37" i="8"/>
  <c r="E34" i="8"/>
  <c r="D34" i="8"/>
  <c r="C34" i="8"/>
  <c r="B34" i="8"/>
  <c r="E33" i="8"/>
  <c r="D33" i="8"/>
  <c r="C33" i="8"/>
  <c r="B33" i="8"/>
  <c r="E30" i="8"/>
  <c r="D30" i="8"/>
  <c r="C30" i="8"/>
  <c r="B30" i="8"/>
  <c r="E29" i="8"/>
  <c r="D29" i="8"/>
  <c r="C29" i="8"/>
  <c r="B29" i="8"/>
  <c r="E26" i="8"/>
  <c r="D26" i="8"/>
  <c r="C26" i="8"/>
  <c r="B26" i="8"/>
  <c r="E25" i="8"/>
  <c r="D25" i="8"/>
  <c r="C25" i="8"/>
  <c r="B25" i="8"/>
  <c r="E22" i="8"/>
  <c r="D22" i="8"/>
  <c r="C22" i="8"/>
  <c r="B22" i="8"/>
  <c r="E21" i="8"/>
  <c r="D21" i="8"/>
  <c r="C21" i="8"/>
  <c r="B21" i="8"/>
  <c r="E18" i="8"/>
  <c r="D18" i="8"/>
  <c r="C18" i="8"/>
  <c r="B18" i="8"/>
  <c r="E17" i="8"/>
  <c r="D17" i="8"/>
  <c r="C17" i="8"/>
  <c r="B17" i="8"/>
  <c r="E14" i="8"/>
  <c r="D14" i="8"/>
  <c r="C14" i="8"/>
  <c r="B14" i="8"/>
  <c r="E13" i="8"/>
  <c r="D13" i="8"/>
  <c r="C13" i="8"/>
  <c r="B13" i="8"/>
  <c r="E10" i="8"/>
  <c r="D10" i="8"/>
  <c r="C10" i="8"/>
  <c r="B10" i="8"/>
  <c r="E9" i="8"/>
  <c r="D9" i="8"/>
  <c r="C9" i="8"/>
  <c r="B9" i="8"/>
  <c r="E6" i="8"/>
  <c r="D6" i="8"/>
  <c r="C6" i="8"/>
  <c r="B6" i="8"/>
  <c r="E58" i="7"/>
  <c r="D58" i="7"/>
  <c r="C58" i="7"/>
  <c r="B58" i="7"/>
  <c r="E57" i="7"/>
  <c r="D57" i="7"/>
  <c r="C57" i="7"/>
  <c r="B57" i="7"/>
  <c r="E54" i="7"/>
  <c r="D54" i="7"/>
  <c r="C54" i="7"/>
  <c r="B54" i="7"/>
  <c r="E53" i="7"/>
  <c r="D53" i="7"/>
  <c r="C53" i="7"/>
  <c r="B53" i="7"/>
  <c r="E50" i="7"/>
  <c r="D50" i="7"/>
  <c r="C50" i="7"/>
  <c r="B50" i="7"/>
  <c r="E49" i="7"/>
  <c r="D49" i="7"/>
  <c r="C49" i="7"/>
  <c r="B49" i="7"/>
  <c r="E46" i="7"/>
  <c r="D46" i="7"/>
  <c r="C46" i="7"/>
  <c r="B46" i="7"/>
  <c r="E45" i="7"/>
  <c r="D45" i="7"/>
  <c r="C45" i="7"/>
  <c r="B45" i="7"/>
  <c r="E42" i="7"/>
  <c r="D42" i="7"/>
  <c r="C42" i="7"/>
  <c r="B42" i="7"/>
  <c r="E41" i="7"/>
  <c r="D41" i="7"/>
  <c r="C41" i="7"/>
  <c r="B41" i="7"/>
  <c r="E37" i="7"/>
  <c r="D37" i="7"/>
  <c r="C37" i="7"/>
  <c r="B37" i="7"/>
  <c r="E34" i="7"/>
  <c r="D34" i="7"/>
  <c r="C34" i="7"/>
  <c r="B34" i="7"/>
  <c r="E33" i="7"/>
  <c r="D33" i="7"/>
  <c r="C33" i="7"/>
  <c r="B33" i="7"/>
  <c r="E30" i="7"/>
  <c r="D30" i="7"/>
  <c r="C30" i="7"/>
  <c r="B30" i="7"/>
  <c r="E29" i="7"/>
  <c r="D29" i="7"/>
  <c r="C29" i="7"/>
  <c r="B29" i="7"/>
  <c r="E26" i="7"/>
  <c r="D26" i="7"/>
  <c r="C26" i="7"/>
  <c r="B26" i="7"/>
  <c r="E25" i="7"/>
  <c r="D25" i="7"/>
  <c r="C25" i="7"/>
  <c r="B25" i="7"/>
  <c r="E22" i="7"/>
  <c r="D22" i="7"/>
  <c r="C22" i="7"/>
  <c r="B22" i="7"/>
  <c r="E21" i="7"/>
  <c r="D21" i="7"/>
  <c r="C21" i="7"/>
  <c r="B21" i="7"/>
  <c r="E18" i="7"/>
  <c r="D18" i="7"/>
  <c r="C18" i="7"/>
  <c r="B18" i="7"/>
  <c r="E17" i="7"/>
  <c r="D17" i="7"/>
  <c r="C17" i="7"/>
  <c r="B17" i="7"/>
  <c r="E14" i="7"/>
  <c r="D14" i="7"/>
  <c r="C14" i="7"/>
  <c r="B14" i="7"/>
  <c r="E13" i="7"/>
  <c r="D13" i="7"/>
  <c r="C13" i="7"/>
  <c r="B13" i="7"/>
  <c r="E10" i="7"/>
  <c r="D10" i="7"/>
  <c r="C10" i="7"/>
  <c r="B10" i="7"/>
  <c r="E9" i="7"/>
  <c r="D9" i="7"/>
  <c r="C9" i="7"/>
  <c r="B9" i="7"/>
  <c r="E6" i="7"/>
  <c r="D6" i="7"/>
  <c r="C6" i="7"/>
  <c r="B6" i="7"/>
  <c r="E58" i="6"/>
  <c r="D58" i="6"/>
  <c r="C58" i="6"/>
  <c r="B58" i="6"/>
  <c r="E57" i="6"/>
  <c r="D57" i="6"/>
  <c r="C57" i="6"/>
  <c r="B57" i="6"/>
  <c r="E54" i="6"/>
  <c r="D54" i="6"/>
  <c r="C54" i="6"/>
  <c r="B54" i="6"/>
  <c r="E53" i="6"/>
  <c r="D53" i="6"/>
  <c r="C53" i="6"/>
  <c r="B53" i="6"/>
  <c r="E50" i="6"/>
  <c r="D50" i="6"/>
  <c r="C50" i="6"/>
  <c r="B50" i="6"/>
  <c r="E49" i="6"/>
  <c r="D49" i="6"/>
  <c r="C49" i="6"/>
  <c r="B49" i="6"/>
  <c r="E46" i="6"/>
  <c r="D46" i="6"/>
  <c r="C46" i="6"/>
  <c r="B46" i="6"/>
  <c r="E45" i="6"/>
  <c r="D45" i="6"/>
  <c r="C45" i="6"/>
  <c r="B45" i="6"/>
  <c r="E42" i="6"/>
  <c r="D42" i="6"/>
  <c r="C42" i="6"/>
  <c r="B42" i="6"/>
  <c r="E41" i="6"/>
  <c r="D41" i="6"/>
  <c r="C41" i="6"/>
  <c r="B41" i="6"/>
  <c r="E37" i="6"/>
  <c r="D37" i="6"/>
  <c r="C37" i="6"/>
  <c r="B37" i="6"/>
  <c r="E34" i="6"/>
  <c r="D34" i="6"/>
  <c r="C34" i="6"/>
  <c r="B34" i="6"/>
  <c r="E33" i="6"/>
  <c r="D33" i="6"/>
  <c r="C33" i="6"/>
  <c r="B33" i="6"/>
  <c r="E30" i="6"/>
  <c r="D30" i="6"/>
  <c r="C30" i="6"/>
  <c r="B30" i="6"/>
  <c r="E29" i="6"/>
  <c r="D29" i="6"/>
  <c r="C29" i="6"/>
  <c r="B29" i="6"/>
  <c r="E26" i="6"/>
  <c r="D26" i="6"/>
  <c r="C26" i="6"/>
  <c r="B26" i="6"/>
  <c r="E25" i="6"/>
  <c r="D25" i="6"/>
  <c r="C25" i="6"/>
  <c r="B25" i="6"/>
  <c r="E22" i="6"/>
  <c r="D22" i="6"/>
  <c r="C22" i="6"/>
  <c r="B22" i="6"/>
  <c r="E21" i="6"/>
  <c r="D21" i="6"/>
  <c r="C21" i="6"/>
  <c r="B21" i="6"/>
  <c r="E18" i="6"/>
  <c r="D18" i="6"/>
  <c r="C18" i="6"/>
  <c r="B18" i="6"/>
  <c r="E17" i="6"/>
  <c r="D17" i="6"/>
  <c r="C17" i="6"/>
  <c r="B17" i="6"/>
  <c r="E14" i="6"/>
  <c r="D14" i="6"/>
  <c r="C14" i="6"/>
  <c r="B14" i="6"/>
  <c r="E13" i="6"/>
  <c r="D13" i="6"/>
  <c r="C13" i="6"/>
  <c r="B13" i="6"/>
  <c r="E10" i="6"/>
  <c r="D10" i="6"/>
  <c r="C10" i="6"/>
  <c r="B10" i="6"/>
  <c r="E9" i="6"/>
  <c r="D9" i="6"/>
  <c r="C9" i="6"/>
  <c r="B9" i="6"/>
  <c r="E6" i="6"/>
  <c r="D6" i="6"/>
  <c r="C6" i="6"/>
  <c r="B6" i="6"/>
  <c r="E58" i="5"/>
  <c r="D58" i="5"/>
  <c r="C58" i="5"/>
  <c r="B58" i="5"/>
  <c r="E57" i="5"/>
  <c r="D57" i="5"/>
  <c r="C57" i="5"/>
  <c r="B57" i="5"/>
  <c r="E54" i="5"/>
  <c r="D54" i="5"/>
  <c r="C54" i="5"/>
  <c r="B54" i="5"/>
  <c r="E53" i="5"/>
  <c r="D53" i="5"/>
  <c r="C53" i="5"/>
  <c r="B53" i="5"/>
  <c r="E50" i="5"/>
  <c r="D50" i="5"/>
  <c r="C50" i="5"/>
  <c r="B50" i="5"/>
  <c r="E49" i="5"/>
  <c r="D49" i="5"/>
  <c r="C49" i="5"/>
  <c r="B49" i="5"/>
  <c r="E46" i="5"/>
  <c r="D46" i="5"/>
  <c r="C46" i="5"/>
  <c r="B46" i="5"/>
  <c r="E45" i="5"/>
  <c r="D45" i="5"/>
  <c r="C45" i="5"/>
  <c r="B45" i="5"/>
  <c r="E42" i="5"/>
  <c r="D42" i="5"/>
  <c r="C42" i="5"/>
  <c r="B42" i="5"/>
  <c r="E41" i="5"/>
  <c r="D41" i="5"/>
  <c r="C41" i="5"/>
  <c r="B41" i="5"/>
  <c r="E37" i="5"/>
  <c r="D37" i="5"/>
  <c r="C37" i="5"/>
  <c r="B37" i="5"/>
  <c r="E34" i="5"/>
  <c r="D34" i="5"/>
  <c r="C34" i="5"/>
  <c r="B34" i="5"/>
  <c r="E33" i="5"/>
  <c r="D33" i="5"/>
  <c r="C33" i="5"/>
  <c r="B33" i="5"/>
  <c r="E30" i="5"/>
  <c r="D30" i="5"/>
  <c r="C30" i="5"/>
  <c r="B30" i="5"/>
  <c r="E29" i="5"/>
  <c r="D29" i="5"/>
  <c r="C29" i="5"/>
  <c r="B29" i="5"/>
  <c r="E26" i="5"/>
  <c r="D26" i="5"/>
  <c r="C26" i="5"/>
  <c r="B26" i="5"/>
  <c r="E25" i="5"/>
  <c r="D25" i="5"/>
  <c r="C25" i="5"/>
  <c r="B25" i="5"/>
  <c r="E22" i="5"/>
  <c r="D22" i="5"/>
  <c r="C22" i="5"/>
  <c r="B22" i="5"/>
  <c r="E21" i="5"/>
  <c r="D21" i="5"/>
  <c r="C21" i="5"/>
  <c r="B21" i="5"/>
  <c r="E18" i="5"/>
  <c r="D18" i="5"/>
  <c r="C18" i="5"/>
  <c r="B18" i="5"/>
  <c r="E17" i="5"/>
  <c r="D17" i="5"/>
  <c r="C17" i="5"/>
  <c r="B17" i="5"/>
  <c r="E14" i="5"/>
  <c r="D14" i="5"/>
  <c r="C14" i="5"/>
  <c r="B14" i="5"/>
  <c r="E13" i="5"/>
  <c r="D13" i="5"/>
  <c r="C13" i="5"/>
  <c r="B13" i="5"/>
  <c r="E10" i="5"/>
  <c r="D10" i="5"/>
  <c r="C10" i="5"/>
  <c r="B10" i="5"/>
  <c r="E9" i="5"/>
  <c r="D9" i="5"/>
  <c r="C9" i="5"/>
  <c r="B9" i="5"/>
  <c r="E6" i="5"/>
  <c r="D6" i="5"/>
  <c r="C6" i="5"/>
  <c r="B6" i="5"/>
  <c r="E58" i="4" l="1"/>
  <c r="D58" i="4"/>
  <c r="C58" i="4"/>
  <c r="B58" i="4"/>
  <c r="E57" i="4"/>
  <c r="D57" i="4"/>
  <c r="C57" i="4"/>
  <c r="B57" i="4"/>
  <c r="E54" i="4"/>
  <c r="D54" i="4"/>
  <c r="C54" i="4"/>
  <c r="B54" i="4"/>
  <c r="E53" i="4"/>
  <c r="D53" i="4"/>
  <c r="C53" i="4"/>
  <c r="B53" i="4"/>
  <c r="E50" i="4"/>
  <c r="D50" i="4"/>
  <c r="C50" i="4"/>
  <c r="B50" i="4"/>
  <c r="E49" i="4"/>
  <c r="D49" i="4"/>
  <c r="C49" i="4"/>
  <c r="B49" i="4"/>
  <c r="E46" i="4"/>
  <c r="D46" i="4"/>
  <c r="C46" i="4"/>
  <c r="B46" i="4"/>
  <c r="E45" i="4"/>
  <c r="D45" i="4"/>
  <c r="C45" i="4"/>
  <c r="B45" i="4"/>
  <c r="E42" i="4"/>
  <c r="D42" i="4"/>
  <c r="C42" i="4"/>
  <c r="B42" i="4"/>
  <c r="E41" i="4"/>
  <c r="D41" i="4"/>
  <c r="C41" i="4"/>
  <c r="B41" i="4"/>
  <c r="E37" i="4"/>
  <c r="D37" i="4"/>
  <c r="C37" i="4"/>
  <c r="B37" i="4"/>
  <c r="E34" i="4"/>
  <c r="D34" i="4"/>
  <c r="C34" i="4"/>
  <c r="B34" i="4"/>
  <c r="E33" i="4"/>
  <c r="D33" i="4"/>
  <c r="C33" i="4"/>
  <c r="B33" i="4"/>
  <c r="E30" i="4"/>
  <c r="D30" i="4"/>
  <c r="C30" i="4"/>
  <c r="B30" i="4"/>
  <c r="E29" i="4"/>
  <c r="D29" i="4"/>
  <c r="C29" i="4"/>
  <c r="B29" i="4"/>
  <c r="E26" i="4"/>
  <c r="D26" i="4"/>
  <c r="C26" i="4"/>
  <c r="B26" i="4"/>
  <c r="E25" i="4"/>
  <c r="D25" i="4"/>
  <c r="C25" i="4"/>
  <c r="B25" i="4"/>
  <c r="E22" i="4"/>
  <c r="D22" i="4"/>
  <c r="C22" i="4"/>
  <c r="B22" i="4"/>
  <c r="E21" i="4"/>
  <c r="D21" i="4"/>
  <c r="C21" i="4"/>
  <c r="B21" i="4"/>
  <c r="E18" i="4"/>
  <c r="D18" i="4"/>
  <c r="C18" i="4"/>
  <c r="B18" i="4"/>
  <c r="E17" i="4"/>
  <c r="D17" i="4"/>
  <c r="C17" i="4"/>
  <c r="B17" i="4"/>
  <c r="E14" i="4"/>
  <c r="D14" i="4"/>
  <c r="C14" i="4"/>
  <c r="B14" i="4"/>
  <c r="E13" i="4"/>
  <c r="D13" i="4"/>
  <c r="C13" i="4"/>
  <c r="B13" i="4"/>
  <c r="E10" i="4"/>
  <c r="D10" i="4"/>
  <c r="C10" i="4"/>
  <c r="B10" i="4"/>
  <c r="E9" i="4"/>
  <c r="D9" i="4"/>
  <c r="C9" i="4"/>
  <c r="B9" i="4"/>
  <c r="E6" i="4"/>
  <c r="D6" i="4"/>
  <c r="C6" i="4"/>
  <c r="B6" i="4"/>
  <c r="N8" i="10" l="1"/>
  <c r="D14" i="13" l="1"/>
  <c r="D25" i="13" s="1"/>
  <c r="B3" i="13"/>
  <c r="B14" i="13" s="1"/>
  <c r="B25" i="13" s="1"/>
  <c r="C3" i="13"/>
  <c r="C14" i="13" s="1"/>
  <c r="C25" i="13" s="1"/>
  <c r="D3" i="13"/>
  <c r="E3" i="13"/>
  <c r="E14" i="13" s="1"/>
  <c r="E25" i="13" s="1"/>
  <c r="E10" i="13"/>
  <c r="M8" i="10" l="1"/>
  <c r="L8" i="10"/>
  <c r="K8" i="10"/>
  <c r="J8" i="10"/>
  <c r="F6" i="4" l="1"/>
  <c r="F9" i="13" l="1"/>
  <c r="F8" i="13"/>
  <c r="F7" i="13"/>
  <c r="F6" i="13"/>
  <c r="F5" i="13"/>
  <c r="F4" i="13"/>
  <c r="F3" i="13"/>
  <c r="F14" i="13" s="1"/>
  <c r="F25" i="13" s="1"/>
  <c r="F125" i="3"/>
  <c r="E125" i="3"/>
  <c r="D125" i="3"/>
  <c r="C125" i="3"/>
  <c r="B125" i="3"/>
  <c r="F113" i="3"/>
  <c r="E113" i="3"/>
  <c r="D113" i="3"/>
  <c r="C113" i="3"/>
  <c r="B113" i="3"/>
  <c r="F101" i="3"/>
  <c r="E101" i="3"/>
  <c r="D101" i="3"/>
  <c r="C101" i="3"/>
  <c r="B101" i="3"/>
  <c r="F89" i="3"/>
  <c r="E89" i="3"/>
  <c r="D89" i="3"/>
  <c r="C89" i="3"/>
  <c r="B89" i="3"/>
  <c r="F76" i="3"/>
  <c r="E76" i="3"/>
  <c r="D76" i="3"/>
  <c r="C76" i="3"/>
  <c r="B76" i="3"/>
  <c r="F63" i="3"/>
  <c r="E63" i="3"/>
  <c r="D63" i="3"/>
  <c r="C63" i="3"/>
  <c r="B63" i="3"/>
  <c r="F50" i="3"/>
  <c r="E50" i="3"/>
  <c r="D50" i="3"/>
  <c r="C50" i="3"/>
  <c r="B50" i="3"/>
  <c r="F37" i="3"/>
  <c r="E37" i="3"/>
  <c r="D37" i="3"/>
  <c r="C37" i="3"/>
  <c r="B37" i="3"/>
  <c r="F25" i="3"/>
  <c r="E25" i="3"/>
  <c r="D25" i="3"/>
  <c r="C25" i="3"/>
  <c r="B25" i="3"/>
  <c r="F13" i="3"/>
  <c r="E13" i="3"/>
  <c r="D13" i="3"/>
  <c r="C13" i="3"/>
  <c r="B13" i="3"/>
  <c r="C2" i="3"/>
  <c r="D2" i="3"/>
  <c r="E2" i="3"/>
  <c r="F2" i="3"/>
  <c r="B2" i="3"/>
  <c r="E16" i="10"/>
  <c r="F10" i="13" l="1"/>
  <c r="B26" i="13" l="1"/>
  <c r="E32" i="13"/>
  <c r="E132" i="3"/>
  <c r="E120" i="3"/>
  <c r="E108" i="3"/>
  <c r="E96" i="3"/>
  <c r="E57" i="3"/>
  <c r="E44" i="3"/>
  <c r="E9" i="3"/>
  <c r="E119" i="3"/>
  <c r="E107" i="3"/>
  <c r="E95" i="3"/>
  <c r="E69" i="3"/>
  <c r="E56" i="3"/>
  <c r="E43" i="3"/>
  <c r="E31" i="3"/>
  <c r="E8" i="3"/>
  <c r="E118" i="3"/>
  <c r="E106" i="3"/>
  <c r="E94" i="3"/>
  <c r="E81" i="3"/>
  <c r="E42" i="3"/>
  <c r="E18" i="3"/>
  <c r="E129" i="3"/>
  <c r="E105" i="3"/>
  <c r="E93" i="3"/>
  <c r="E80" i="3"/>
  <c r="E67" i="3"/>
  <c r="E41" i="3"/>
  <c r="E29" i="3"/>
  <c r="E17" i="3"/>
  <c r="E6" i="3"/>
  <c r="E128" i="3"/>
  <c r="E116" i="3"/>
  <c r="E104" i="3"/>
  <c r="E92" i="3"/>
  <c r="E79" i="3"/>
  <c r="E40" i="3"/>
  <c r="E28" i="3"/>
  <c r="F57" i="4"/>
  <c r="F127" i="3" s="1"/>
  <c r="E127" i="3"/>
  <c r="E115" i="3"/>
  <c r="E103" i="3"/>
  <c r="E78" i="3"/>
  <c r="E39" i="3"/>
  <c r="E27" i="3"/>
  <c r="F21" i="13"/>
  <c r="G21" i="13" s="1"/>
  <c r="G10" i="13"/>
  <c r="E5" i="10"/>
  <c r="F132" i="3"/>
  <c r="F120" i="3"/>
  <c r="F108" i="3"/>
  <c r="F96" i="3"/>
  <c r="F83" i="3"/>
  <c r="F70" i="3"/>
  <c r="F44" i="3"/>
  <c r="F32" i="3"/>
  <c r="F20" i="3"/>
  <c r="F9" i="3"/>
  <c r="F131" i="3"/>
  <c r="F119" i="3"/>
  <c r="F107" i="3"/>
  <c r="F95" i="3"/>
  <c r="F82" i="3"/>
  <c r="F69" i="3"/>
  <c r="F43" i="3"/>
  <c r="F31" i="3"/>
  <c r="F19" i="3"/>
  <c r="F8" i="3"/>
  <c r="F130" i="3"/>
  <c r="F118" i="3"/>
  <c r="F106" i="3"/>
  <c r="F94" i="3"/>
  <c r="F81" i="3"/>
  <c r="F68" i="3"/>
  <c r="F55" i="3"/>
  <c r="F42" i="3"/>
  <c r="F30" i="3"/>
  <c r="F18" i="3"/>
  <c r="F7" i="3"/>
  <c r="F6" i="3"/>
  <c r="F129" i="3"/>
  <c r="F117" i="3"/>
  <c r="F105" i="3"/>
  <c r="F93" i="3"/>
  <c r="F80" i="3"/>
  <c r="F67" i="3"/>
  <c r="F54" i="3"/>
  <c r="F41" i="3"/>
  <c r="F29" i="3"/>
  <c r="F17" i="3"/>
  <c r="F128" i="3"/>
  <c r="F116" i="3"/>
  <c r="F104" i="3"/>
  <c r="F92" i="3"/>
  <c r="F79" i="3"/>
  <c r="F66" i="3"/>
  <c r="F53" i="3"/>
  <c r="F40" i="3"/>
  <c r="F28" i="3"/>
  <c r="F16" i="3"/>
  <c r="F5" i="3"/>
  <c r="G5" i="4"/>
  <c r="G4" i="13"/>
  <c r="G5" i="13"/>
  <c r="G6" i="13"/>
  <c r="G7" i="13"/>
  <c r="G8" i="13"/>
  <c r="G9" i="13"/>
  <c r="G15" i="13"/>
  <c r="G16" i="13"/>
  <c r="G17" i="13"/>
  <c r="G18" i="13"/>
  <c r="G19" i="13"/>
  <c r="G20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B5" i="3"/>
  <c r="C5" i="3"/>
  <c r="D5" i="3"/>
  <c r="E5" i="3"/>
  <c r="B6" i="3"/>
  <c r="C6" i="3"/>
  <c r="D6" i="3"/>
  <c r="B7" i="3"/>
  <c r="C7" i="3"/>
  <c r="D7" i="3"/>
  <c r="E7" i="3"/>
  <c r="B8" i="3"/>
  <c r="C8" i="3"/>
  <c r="D8" i="3"/>
  <c r="B9" i="3"/>
  <c r="C9" i="3"/>
  <c r="D9" i="3"/>
  <c r="B16" i="3"/>
  <c r="C16" i="3"/>
  <c r="D16" i="3"/>
  <c r="E16" i="3"/>
  <c r="B17" i="3"/>
  <c r="C17" i="3"/>
  <c r="D17" i="3"/>
  <c r="B18" i="3"/>
  <c r="C18" i="3"/>
  <c r="D18" i="3"/>
  <c r="B19" i="3"/>
  <c r="C19" i="3"/>
  <c r="D19" i="3"/>
  <c r="E19" i="3"/>
  <c r="B20" i="3"/>
  <c r="C20" i="3"/>
  <c r="D20" i="3"/>
  <c r="E20" i="3"/>
  <c r="B28" i="3"/>
  <c r="C28" i="3"/>
  <c r="D28" i="3"/>
  <c r="B29" i="3"/>
  <c r="C29" i="3"/>
  <c r="D29" i="3"/>
  <c r="B30" i="3"/>
  <c r="C30" i="3"/>
  <c r="D30" i="3"/>
  <c r="E30" i="3"/>
  <c r="B31" i="3"/>
  <c r="C31" i="3"/>
  <c r="D31" i="3"/>
  <c r="B32" i="3"/>
  <c r="C32" i="3"/>
  <c r="D32" i="3"/>
  <c r="E32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B57" i="3"/>
  <c r="C57" i="3"/>
  <c r="D57" i="3"/>
  <c r="B66" i="3"/>
  <c r="C66" i="3"/>
  <c r="D66" i="3"/>
  <c r="E66" i="3"/>
  <c r="B67" i="3"/>
  <c r="C67" i="3"/>
  <c r="D67" i="3"/>
  <c r="B68" i="3"/>
  <c r="C68" i="3"/>
  <c r="D68" i="3"/>
  <c r="E68" i="3"/>
  <c r="B69" i="3"/>
  <c r="C69" i="3"/>
  <c r="D69" i="3"/>
  <c r="B70" i="3"/>
  <c r="C70" i="3"/>
  <c r="D70" i="3"/>
  <c r="E70" i="3"/>
  <c r="B79" i="3"/>
  <c r="C79" i="3"/>
  <c r="D79" i="3"/>
  <c r="B80" i="3"/>
  <c r="C80" i="3"/>
  <c r="D80" i="3"/>
  <c r="B81" i="3"/>
  <c r="C81" i="3"/>
  <c r="D81" i="3"/>
  <c r="B82" i="3"/>
  <c r="C82" i="3"/>
  <c r="D82" i="3"/>
  <c r="E82" i="3"/>
  <c r="B83" i="3"/>
  <c r="C83" i="3"/>
  <c r="D83" i="3"/>
  <c r="E83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16" i="3"/>
  <c r="C116" i="3"/>
  <c r="D116" i="3"/>
  <c r="B117" i="3"/>
  <c r="C117" i="3"/>
  <c r="D117" i="3"/>
  <c r="E117" i="3"/>
  <c r="B118" i="3"/>
  <c r="C118" i="3"/>
  <c r="D118" i="3"/>
  <c r="B119" i="3"/>
  <c r="C119" i="3"/>
  <c r="D119" i="3"/>
  <c r="B120" i="3"/>
  <c r="C120" i="3"/>
  <c r="D120" i="3"/>
  <c r="B128" i="3"/>
  <c r="C128" i="3"/>
  <c r="D128" i="3"/>
  <c r="B129" i="3"/>
  <c r="C129" i="3"/>
  <c r="D129" i="3"/>
  <c r="B130" i="3"/>
  <c r="C130" i="3"/>
  <c r="D130" i="3"/>
  <c r="E130" i="3"/>
  <c r="B131" i="3"/>
  <c r="C131" i="3"/>
  <c r="D131" i="3"/>
  <c r="E131" i="3"/>
  <c r="B132" i="3"/>
  <c r="C132" i="3"/>
  <c r="D132" i="3"/>
  <c r="B5" i="10"/>
  <c r="B6" i="10" s="1"/>
  <c r="B10" i="3" s="1"/>
  <c r="C5" i="10"/>
  <c r="D5" i="10"/>
  <c r="F5" i="10"/>
  <c r="B8" i="10"/>
  <c r="C8" i="10"/>
  <c r="C9" i="10" s="1"/>
  <c r="C21" i="3" s="1"/>
  <c r="D8" i="10"/>
  <c r="D9" i="10" s="1"/>
  <c r="D21" i="3" s="1"/>
  <c r="E8" i="10"/>
  <c r="E9" i="10" s="1"/>
  <c r="E21" i="3" s="1"/>
  <c r="F8" i="10"/>
  <c r="F9" i="10" s="1"/>
  <c r="F21" i="3" s="1"/>
  <c r="B12" i="10"/>
  <c r="C12" i="10"/>
  <c r="C13" i="10" s="1"/>
  <c r="C33" i="3" s="1"/>
  <c r="D12" i="10"/>
  <c r="D13" i="10" s="1"/>
  <c r="D33" i="3" s="1"/>
  <c r="E12" i="10"/>
  <c r="E13" i="10" s="1"/>
  <c r="E33" i="3" s="1"/>
  <c r="F12" i="10"/>
  <c r="B16" i="10"/>
  <c r="B17" i="10" s="1"/>
  <c r="B45" i="3" s="1"/>
  <c r="C16" i="10"/>
  <c r="C17" i="10" s="1"/>
  <c r="C45" i="3" s="1"/>
  <c r="D16" i="10"/>
  <c r="D17" i="10" s="1"/>
  <c r="D45" i="3" s="1"/>
  <c r="F16" i="10"/>
  <c r="F17" i="10" s="1"/>
  <c r="F45" i="3" s="1"/>
  <c r="B20" i="10"/>
  <c r="B21" i="10" s="1"/>
  <c r="B58" i="3" s="1"/>
  <c r="C20" i="10"/>
  <c r="D20" i="10"/>
  <c r="D21" i="10" s="1"/>
  <c r="D58" i="3" s="1"/>
  <c r="E20" i="10"/>
  <c r="E21" i="10" s="1"/>
  <c r="E58" i="3" s="1"/>
  <c r="F20" i="10"/>
  <c r="F21" i="10" s="1"/>
  <c r="F58" i="3" s="1"/>
  <c r="B24" i="10"/>
  <c r="B25" i="10" s="1"/>
  <c r="B71" i="3" s="1"/>
  <c r="C24" i="10"/>
  <c r="C25" i="10" s="1"/>
  <c r="C71" i="3" s="1"/>
  <c r="D24" i="10"/>
  <c r="D25" i="10" s="1"/>
  <c r="D71" i="3" s="1"/>
  <c r="E24" i="10"/>
  <c r="E25" i="10" s="1"/>
  <c r="E71" i="3" s="1"/>
  <c r="F24" i="10"/>
  <c r="F25" i="10" s="1"/>
  <c r="F71" i="3" s="1"/>
  <c r="B28" i="10"/>
  <c r="B29" i="10" s="1"/>
  <c r="B84" i="3" s="1"/>
  <c r="C28" i="10"/>
  <c r="C29" i="10" s="1"/>
  <c r="C84" i="3" s="1"/>
  <c r="D28" i="10"/>
  <c r="D29" i="10" s="1"/>
  <c r="D84" i="3" s="1"/>
  <c r="E28" i="10"/>
  <c r="E29" i="10" s="1"/>
  <c r="E84" i="3" s="1"/>
  <c r="F28" i="10"/>
  <c r="B32" i="10"/>
  <c r="C32" i="10"/>
  <c r="C33" i="10" s="1"/>
  <c r="D32" i="10"/>
  <c r="E32" i="10"/>
  <c r="F32" i="10"/>
  <c r="F33" i="10" s="1"/>
  <c r="B36" i="10"/>
  <c r="B37" i="10" s="1"/>
  <c r="C36" i="10"/>
  <c r="C37" i="10" s="1"/>
  <c r="D36" i="10"/>
  <c r="E36" i="10"/>
  <c r="E37" i="10" s="1"/>
  <c r="F36" i="10"/>
  <c r="F37" i="10" s="1"/>
  <c r="B40" i="10"/>
  <c r="C40" i="10"/>
  <c r="C41" i="10" s="1"/>
  <c r="D40" i="10"/>
  <c r="E40" i="10"/>
  <c r="E41" i="10" s="1"/>
  <c r="F40" i="10"/>
  <c r="F41" i="10" s="1"/>
  <c r="B44" i="10"/>
  <c r="B45" i="10" s="1"/>
  <c r="B97" i="3" s="1"/>
  <c r="C44" i="10"/>
  <c r="D44" i="10"/>
  <c r="D45" i="10" s="1"/>
  <c r="D97" i="3" s="1"/>
  <c r="E44" i="10"/>
  <c r="E45" i="10" s="1"/>
  <c r="E97" i="3" s="1"/>
  <c r="F44" i="10"/>
  <c r="B48" i="10"/>
  <c r="B49" i="10" s="1"/>
  <c r="B109" i="3" s="1"/>
  <c r="C48" i="10"/>
  <c r="D48" i="10"/>
  <c r="D49" i="10" s="1"/>
  <c r="D109" i="3" s="1"/>
  <c r="E48" i="10"/>
  <c r="F48" i="10"/>
  <c r="F49" i="10" s="1"/>
  <c r="F109" i="3" s="1"/>
  <c r="B52" i="10"/>
  <c r="B53" i="10" s="1"/>
  <c r="B121" i="3" s="1"/>
  <c r="C52" i="10"/>
  <c r="D52" i="10"/>
  <c r="D53" i="10" s="1"/>
  <c r="D121" i="3" s="1"/>
  <c r="E52" i="10"/>
  <c r="E53" i="10" s="1"/>
  <c r="E121" i="3" s="1"/>
  <c r="F52" i="10"/>
  <c r="B56" i="10"/>
  <c r="C56" i="10"/>
  <c r="D56" i="10"/>
  <c r="D57" i="10" s="1"/>
  <c r="D133" i="3" s="1"/>
  <c r="E56" i="10"/>
  <c r="F56" i="10"/>
  <c r="G5" i="9"/>
  <c r="O5" i="9"/>
  <c r="G8" i="9"/>
  <c r="B29" i="14" s="1"/>
  <c r="G12" i="9"/>
  <c r="G16" i="9"/>
  <c r="G20" i="9"/>
  <c r="B11" i="14" s="1"/>
  <c r="F57" i="3"/>
  <c r="G24" i="9"/>
  <c r="G28" i="9"/>
  <c r="G32" i="9"/>
  <c r="G36" i="9"/>
  <c r="G40" i="9"/>
  <c r="G44" i="9"/>
  <c r="G48" i="9"/>
  <c r="G52" i="9"/>
  <c r="G56" i="9"/>
  <c r="G5" i="8"/>
  <c r="O5" i="8"/>
  <c r="G8" i="8"/>
  <c r="B28" i="14" s="1"/>
  <c r="G12" i="8"/>
  <c r="G16" i="8"/>
  <c r="B19" i="14" s="1"/>
  <c r="G20" i="8"/>
  <c r="B10" i="14" s="1"/>
  <c r="F56" i="3"/>
  <c r="G24" i="8"/>
  <c r="G28" i="8"/>
  <c r="G32" i="8"/>
  <c r="G36" i="8"/>
  <c r="G40" i="8"/>
  <c r="G44" i="8"/>
  <c r="G48" i="8"/>
  <c r="G52" i="8"/>
  <c r="G56" i="8"/>
  <c r="G5" i="7"/>
  <c r="O5" i="7"/>
  <c r="G8" i="7"/>
  <c r="G12" i="7"/>
  <c r="G16" i="7"/>
  <c r="G20" i="7"/>
  <c r="G24" i="7"/>
  <c r="G28" i="7"/>
  <c r="G32" i="7"/>
  <c r="G36" i="7"/>
  <c r="G40" i="7"/>
  <c r="G44" i="7"/>
  <c r="G48" i="7"/>
  <c r="G52" i="7"/>
  <c r="G56" i="7"/>
  <c r="G5" i="6"/>
  <c r="O5" i="6"/>
  <c r="G8" i="6"/>
  <c r="B26" i="14" s="1"/>
  <c r="G12" i="6"/>
  <c r="G16" i="6"/>
  <c r="B17" i="14" s="1"/>
  <c r="G20" i="6"/>
  <c r="B8" i="14" s="1"/>
  <c r="G24" i="6"/>
  <c r="G28" i="6"/>
  <c r="G32" i="6"/>
  <c r="G36" i="6"/>
  <c r="G40" i="6"/>
  <c r="G44" i="6"/>
  <c r="G48" i="6"/>
  <c r="G52" i="6"/>
  <c r="G56" i="6"/>
  <c r="G5" i="5"/>
  <c r="O5" i="5"/>
  <c r="G8" i="5"/>
  <c r="B25" i="14" s="1"/>
  <c r="G12" i="5"/>
  <c r="G16" i="5"/>
  <c r="G20" i="5"/>
  <c r="B7" i="14" s="1"/>
  <c r="G24" i="5"/>
  <c r="G28" i="5"/>
  <c r="G32" i="5"/>
  <c r="G36" i="5"/>
  <c r="G40" i="5"/>
  <c r="G44" i="5"/>
  <c r="G48" i="5"/>
  <c r="G52" i="5"/>
  <c r="G56" i="5"/>
  <c r="B4" i="3"/>
  <c r="C4" i="3"/>
  <c r="D4" i="3"/>
  <c r="E4" i="3"/>
  <c r="G8" i="4"/>
  <c r="B24" i="14" s="1"/>
  <c r="B15" i="3"/>
  <c r="C15" i="3"/>
  <c r="D15" i="3"/>
  <c r="E15" i="3"/>
  <c r="F10" i="4"/>
  <c r="G12" i="4"/>
  <c r="B27" i="3"/>
  <c r="C27" i="3"/>
  <c r="D27" i="3"/>
  <c r="F13" i="4"/>
  <c r="F27" i="3" s="1"/>
  <c r="F14" i="4"/>
  <c r="G16" i="4"/>
  <c r="B15" i="14" s="1"/>
  <c r="B39" i="3"/>
  <c r="C39" i="3"/>
  <c r="D39" i="3"/>
  <c r="F18" i="4"/>
  <c r="G20" i="4"/>
  <c r="B52" i="3"/>
  <c r="C52" i="3"/>
  <c r="D52" i="3"/>
  <c r="E52" i="3"/>
  <c r="F22" i="4"/>
  <c r="G24" i="4"/>
  <c r="B65" i="3"/>
  <c r="C65" i="3"/>
  <c r="D65" i="3"/>
  <c r="E65" i="3"/>
  <c r="F26" i="4"/>
  <c r="G28" i="4"/>
  <c r="B78" i="3"/>
  <c r="C78" i="3"/>
  <c r="D78" i="3"/>
  <c r="F29" i="4"/>
  <c r="F78" i="3" s="1"/>
  <c r="F30" i="4"/>
  <c r="G32" i="4"/>
  <c r="F34" i="4"/>
  <c r="G36" i="4"/>
  <c r="G40" i="4"/>
  <c r="F41" i="4"/>
  <c r="F42" i="4"/>
  <c r="G44" i="4"/>
  <c r="B91" i="3"/>
  <c r="C91" i="3"/>
  <c r="D91" i="3"/>
  <c r="E91" i="3"/>
  <c r="F46" i="4"/>
  <c r="G48" i="4"/>
  <c r="B103" i="3"/>
  <c r="C103" i="3"/>
  <c r="D103" i="3"/>
  <c r="F49" i="4"/>
  <c r="F103" i="3" s="1"/>
  <c r="F50" i="4"/>
  <c r="G52" i="4"/>
  <c r="B115" i="3"/>
  <c r="C115" i="3"/>
  <c r="D115" i="3"/>
  <c r="F54" i="4"/>
  <c r="G56" i="4"/>
  <c r="B127" i="3"/>
  <c r="C127" i="3"/>
  <c r="D127" i="3"/>
  <c r="F58" i="4"/>
  <c r="O5" i="10"/>
  <c r="H5" i="10" l="1"/>
  <c r="G28" i="13"/>
  <c r="G58" i="8"/>
  <c r="O6" i="8"/>
  <c r="C50" i="10"/>
  <c r="H44" i="10"/>
  <c r="D42" i="10"/>
  <c r="G26" i="13"/>
  <c r="G34" i="7"/>
  <c r="G10" i="4"/>
  <c r="C24" i="14" s="1"/>
  <c r="G18" i="9"/>
  <c r="C20" i="14" s="1"/>
  <c r="G54" i="9"/>
  <c r="G46" i="8"/>
  <c r="G42" i="8"/>
  <c r="G30" i="7"/>
  <c r="G46" i="6"/>
  <c r="G29" i="8"/>
  <c r="G82" i="3" s="1"/>
  <c r="H8" i="11" s="1"/>
  <c r="G6" i="9"/>
  <c r="G9" i="3" s="1"/>
  <c r="B9" i="11" s="1"/>
  <c r="D50" i="10"/>
  <c r="O6" i="5"/>
  <c r="G49" i="8"/>
  <c r="G107" i="3" s="1"/>
  <c r="J8" i="11" s="1"/>
  <c r="G22" i="9"/>
  <c r="C11" i="14" s="1"/>
  <c r="G50" i="4"/>
  <c r="F32" i="13"/>
  <c r="B20" i="14"/>
  <c r="G31" i="13"/>
  <c r="G30" i="13"/>
  <c r="G29" i="13"/>
  <c r="G32" i="13"/>
  <c r="G27" i="13"/>
  <c r="G9" i="9"/>
  <c r="D29" i="14" s="1"/>
  <c r="G13" i="6"/>
  <c r="G29" i="3" s="1"/>
  <c r="D6" i="11" s="1"/>
  <c r="G26" i="6"/>
  <c r="G6" i="6"/>
  <c r="G6" i="3" s="1"/>
  <c r="B6" i="11" s="1"/>
  <c r="G54" i="6"/>
  <c r="G34" i="6"/>
  <c r="G22" i="6"/>
  <c r="C8" i="14" s="1"/>
  <c r="G50" i="6"/>
  <c r="G33" i="7"/>
  <c r="F22" i="10"/>
  <c r="G45" i="7"/>
  <c r="G94" i="3" s="1"/>
  <c r="I7" i="11" s="1"/>
  <c r="G9" i="7"/>
  <c r="D27" i="14" s="1"/>
  <c r="G53" i="8"/>
  <c r="G119" i="3" s="1"/>
  <c r="K8" i="11" s="1"/>
  <c r="G33" i="8"/>
  <c r="G22" i="8"/>
  <c r="C10" i="14" s="1"/>
  <c r="G54" i="8"/>
  <c r="G14" i="8"/>
  <c r="F18" i="10"/>
  <c r="G26" i="8"/>
  <c r="F54" i="10"/>
  <c r="G34" i="8"/>
  <c r="G38" i="8"/>
  <c r="G10" i="8"/>
  <c r="C28" i="14" s="1"/>
  <c r="G49" i="9"/>
  <c r="G108" i="3" s="1"/>
  <c r="J9" i="11" s="1"/>
  <c r="F45" i="10"/>
  <c r="F97" i="3" s="1"/>
  <c r="G21" i="9"/>
  <c r="D11" i="14" s="1"/>
  <c r="H16" i="10"/>
  <c r="F10" i="10"/>
  <c r="G58" i="9"/>
  <c r="G38" i="9"/>
  <c r="G57" i="9"/>
  <c r="G132" i="3" s="1"/>
  <c r="L9" i="11" s="1"/>
  <c r="G30" i="9"/>
  <c r="G41" i="8"/>
  <c r="G21" i="8"/>
  <c r="D10" i="14" s="1"/>
  <c r="G18" i="8"/>
  <c r="C19" i="14" s="1"/>
  <c r="G50" i="8"/>
  <c r="G30" i="8"/>
  <c r="B10" i="10"/>
  <c r="O6" i="7"/>
  <c r="G57" i="7"/>
  <c r="G130" i="3" s="1"/>
  <c r="L7" i="11" s="1"/>
  <c r="G6" i="7"/>
  <c r="G7" i="3" s="1"/>
  <c r="B7" i="11" s="1"/>
  <c r="G53" i="7"/>
  <c r="G118" i="3" s="1"/>
  <c r="K7" i="11" s="1"/>
  <c r="G25" i="7"/>
  <c r="G68" i="3" s="1"/>
  <c r="G7" i="11" s="1"/>
  <c r="G37" i="7"/>
  <c r="G49" i="7"/>
  <c r="G106" i="3" s="1"/>
  <c r="J7" i="11" s="1"/>
  <c r="G29" i="7"/>
  <c r="G81" i="3" s="1"/>
  <c r="H7" i="11" s="1"/>
  <c r="G41" i="7"/>
  <c r="D46" i="10"/>
  <c r="E18" i="10"/>
  <c r="D18" i="10"/>
  <c r="D41" i="10"/>
  <c r="B38" i="10"/>
  <c r="G14" i="6"/>
  <c r="B9" i="10"/>
  <c r="B21" i="3" s="1"/>
  <c r="H56" i="10"/>
  <c r="C49" i="10"/>
  <c r="C109" i="3" s="1"/>
  <c r="C14" i="10"/>
  <c r="G44" i="10"/>
  <c r="D58" i="10"/>
  <c r="G9" i="5"/>
  <c r="D25" i="14" s="1"/>
  <c r="G21" i="5"/>
  <c r="G45" i="5"/>
  <c r="G92" i="3" s="1"/>
  <c r="I5" i="11" s="1"/>
  <c r="G25" i="5"/>
  <c r="G66" i="3" s="1"/>
  <c r="G5" i="11" s="1"/>
  <c r="B30" i="10"/>
  <c r="G48" i="10"/>
  <c r="G49" i="10" s="1"/>
  <c r="G109" i="3" s="1"/>
  <c r="J10" i="11" s="1"/>
  <c r="B50" i="10"/>
  <c r="G28" i="10"/>
  <c r="G29" i="10" s="1"/>
  <c r="G84" i="3" s="1"/>
  <c r="H10" i="11" s="1"/>
  <c r="H24" i="10"/>
  <c r="D30" i="10"/>
  <c r="B26" i="10"/>
  <c r="C45" i="10"/>
  <c r="C97" i="3" s="1"/>
  <c r="H8" i="10"/>
  <c r="C26" i="10"/>
  <c r="E17" i="10"/>
  <c r="E45" i="3" s="1"/>
  <c r="E30" i="10"/>
  <c r="F45" i="4"/>
  <c r="F91" i="3" s="1"/>
  <c r="F4" i="3"/>
  <c r="F37" i="4"/>
  <c r="F9" i="4"/>
  <c r="F15" i="3" s="1"/>
  <c r="O8" i="10"/>
  <c r="F53" i="4"/>
  <c r="F115" i="3" s="1"/>
  <c r="F21" i="4"/>
  <c r="F52" i="3" s="1"/>
  <c r="F25" i="4"/>
  <c r="F65" i="3" s="1"/>
  <c r="O5" i="4"/>
  <c r="G33" i="4" s="1"/>
  <c r="F17" i="4"/>
  <c r="F39" i="3" s="1"/>
  <c r="F33" i="4"/>
  <c r="G52" i="10"/>
  <c r="G53" i="10" s="1"/>
  <c r="G121" i="3" s="1"/>
  <c r="K10" i="11" s="1"/>
  <c r="H48" i="10"/>
  <c r="H36" i="10"/>
  <c r="F29" i="10"/>
  <c r="F84" i="3" s="1"/>
  <c r="H28" i="10"/>
  <c r="B6" i="14"/>
  <c r="G12" i="10"/>
  <c r="G13" i="10" s="1"/>
  <c r="G33" i="3" s="1"/>
  <c r="D10" i="11" s="1"/>
  <c r="G8" i="10"/>
  <c r="G9" i="10" s="1"/>
  <c r="G21" i="3" s="1"/>
  <c r="C10" i="11" s="1"/>
  <c r="G26" i="4"/>
  <c r="G5" i="10"/>
  <c r="I2" i="4" s="1"/>
  <c r="E50" i="10"/>
  <c r="D22" i="10"/>
  <c r="H40" i="10"/>
  <c r="G38" i="4"/>
  <c r="B13" i="10"/>
  <c r="B33" i="3" s="1"/>
  <c r="D14" i="10"/>
  <c r="G54" i="4"/>
  <c r="E34" i="10"/>
  <c r="G46" i="4"/>
  <c r="G34" i="4"/>
  <c r="G14" i="4"/>
  <c r="C46" i="10"/>
  <c r="E46" i="10"/>
  <c r="G56" i="10"/>
  <c r="B57" i="10"/>
  <c r="B133" i="3" s="1"/>
  <c r="B58" i="10"/>
  <c r="G50" i="5"/>
  <c r="G49" i="5"/>
  <c r="G104" i="3" s="1"/>
  <c r="J5" i="11" s="1"/>
  <c r="G24" i="10"/>
  <c r="D26" i="10"/>
  <c r="D33" i="10"/>
  <c r="D34" i="10"/>
  <c r="D37" i="10"/>
  <c r="D38" i="10"/>
  <c r="G36" i="10"/>
  <c r="G57" i="5"/>
  <c r="G128" i="3" s="1"/>
  <c r="L5" i="11" s="1"/>
  <c r="G58" i="5"/>
  <c r="C54" i="10"/>
  <c r="C53" i="10"/>
  <c r="C121" i="3" s="1"/>
  <c r="F14" i="10"/>
  <c r="F13" i="10"/>
  <c r="F33" i="3" s="1"/>
  <c r="H12" i="10"/>
  <c r="G34" i="5"/>
  <c r="G33" i="5"/>
  <c r="G41" i="5"/>
  <c r="G42" i="5"/>
  <c r="G17" i="5"/>
  <c r="G18" i="5"/>
  <c r="C16" i="14" s="1"/>
  <c r="G38" i="5"/>
  <c r="G22" i="5"/>
  <c r="C7" i="14" s="1"/>
  <c r="G6" i="5"/>
  <c r="G5" i="3" s="1"/>
  <c r="B5" i="11" s="1"/>
  <c r="G54" i="5"/>
  <c r="G21" i="6"/>
  <c r="G45" i="6"/>
  <c r="G93" i="3" s="1"/>
  <c r="I6" i="11" s="1"/>
  <c r="O6" i="6"/>
  <c r="G53" i="6"/>
  <c r="G117" i="3" s="1"/>
  <c r="K6" i="11" s="1"/>
  <c r="G58" i="7"/>
  <c r="G42" i="7"/>
  <c r="B42" i="10"/>
  <c r="B41" i="10"/>
  <c r="G40" i="10"/>
  <c r="G20" i="10"/>
  <c r="C22" i="10"/>
  <c r="B14" i="10"/>
  <c r="B54" i="10"/>
  <c r="G38" i="7"/>
  <c r="G49" i="6"/>
  <c r="G105" i="3" s="1"/>
  <c r="J6" i="11" s="1"/>
  <c r="G30" i="6"/>
  <c r="G29" i="6"/>
  <c r="G80" i="3" s="1"/>
  <c r="H6" i="11" s="1"/>
  <c r="G42" i="6"/>
  <c r="G10" i="6"/>
  <c r="C26" i="14" s="1"/>
  <c r="G46" i="7"/>
  <c r="B9" i="14"/>
  <c r="G22" i="7"/>
  <c r="C9" i="14" s="1"/>
  <c r="G34" i="9"/>
  <c r="H32" i="10"/>
  <c r="E33" i="10"/>
  <c r="B22" i="10"/>
  <c r="C18" i="10"/>
  <c r="G16" i="10"/>
  <c r="G21" i="7"/>
  <c r="G10" i="9"/>
  <c r="C29" i="14" s="1"/>
  <c r="G42" i="4"/>
  <c r="G26" i="5"/>
  <c r="G58" i="6"/>
  <c r="G57" i="6"/>
  <c r="G129" i="3" s="1"/>
  <c r="L6" i="11" s="1"/>
  <c r="G25" i="6"/>
  <c r="G67" i="3" s="1"/>
  <c r="G6" i="11" s="1"/>
  <c r="G18" i="6"/>
  <c r="C17" i="14" s="1"/>
  <c r="G17" i="6"/>
  <c r="G54" i="7"/>
  <c r="G17" i="7"/>
  <c r="B18" i="14"/>
  <c r="G18" i="7"/>
  <c r="C18" i="14" s="1"/>
  <c r="G37" i="8"/>
  <c r="G50" i="9"/>
  <c r="G33" i="9"/>
  <c r="C57" i="10"/>
  <c r="C133" i="3" s="1"/>
  <c r="C58" i="10"/>
  <c r="E38" i="10"/>
  <c r="G41" i="6"/>
  <c r="G13" i="9"/>
  <c r="G32" i="3" s="1"/>
  <c r="D9" i="11" s="1"/>
  <c r="O6" i="9"/>
  <c r="G25" i="9"/>
  <c r="G70" i="3" s="1"/>
  <c r="G9" i="11" s="1"/>
  <c r="G41" i="9"/>
  <c r="B18" i="10"/>
  <c r="G14" i="7"/>
  <c r="G13" i="7"/>
  <c r="G30" i="3" s="1"/>
  <c r="D7" i="11" s="1"/>
  <c r="E6" i="10"/>
  <c r="E10" i="3" s="1"/>
  <c r="E54" i="10"/>
  <c r="E14" i="10"/>
  <c r="E42" i="10"/>
  <c r="E26" i="10"/>
  <c r="G9" i="6"/>
  <c r="G30" i="5"/>
  <c r="G14" i="5"/>
  <c r="G50" i="7"/>
  <c r="G46" i="9"/>
  <c r="G45" i="9"/>
  <c r="G96" i="3" s="1"/>
  <c r="I9" i="11" s="1"/>
  <c r="G17" i="9"/>
  <c r="G14" i="9"/>
  <c r="G26" i="9"/>
  <c r="G42" i="9"/>
  <c r="B33" i="10"/>
  <c r="G32" i="10"/>
  <c r="B34" i="10"/>
  <c r="E22" i="10"/>
  <c r="H20" i="10"/>
  <c r="E10" i="10"/>
  <c r="F42" i="10"/>
  <c r="F6" i="10"/>
  <c r="F10" i="3" s="1"/>
  <c r="F26" i="10"/>
  <c r="F30" i="10"/>
  <c r="F50" i="10"/>
  <c r="F34" i="10"/>
  <c r="G18" i="4"/>
  <c r="C15" i="14" s="1"/>
  <c r="G22" i="4"/>
  <c r="C6" i="14" s="1"/>
  <c r="G13" i="8"/>
  <c r="G31" i="3" s="1"/>
  <c r="D8" i="11" s="1"/>
  <c r="G37" i="6"/>
  <c r="G58" i="4"/>
  <c r="G30" i="4"/>
  <c r="G46" i="5"/>
  <c r="G38" i="6"/>
  <c r="G26" i="7"/>
  <c r="B27" i="14"/>
  <c r="G10" i="7"/>
  <c r="C27" i="14" s="1"/>
  <c r="G45" i="8"/>
  <c r="G95" i="3" s="1"/>
  <c r="I8" i="11" s="1"/>
  <c r="G25" i="8"/>
  <c r="G69" i="3" s="1"/>
  <c r="G8" i="11" s="1"/>
  <c r="G57" i="8"/>
  <c r="G131" i="3" s="1"/>
  <c r="L8" i="11" s="1"/>
  <c r="G9" i="8"/>
  <c r="G6" i="8"/>
  <c r="G8" i="3" s="1"/>
  <c r="B8" i="11" s="1"/>
  <c r="G17" i="8"/>
  <c r="G29" i="9"/>
  <c r="G83" i="3" s="1"/>
  <c r="H9" i="11" s="1"/>
  <c r="F57" i="10"/>
  <c r="F133" i="3" s="1"/>
  <c r="F58" i="10"/>
  <c r="F53" i="10"/>
  <c r="F121" i="3" s="1"/>
  <c r="H52" i="10"/>
  <c r="B46" i="10"/>
  <c r="D10" i="10"/>
  <c r="D6" i="10"/>
  <c r="D10" i="3" s="1"/>
  <c r="D54" i="10"/>
  <c r="G10" i="5"/>
  <c r="C25" i="14" s="1"/>
  <c r="B16" i="14"/>
  <c r="G29" i="5"/>
  <c r="G79" i="3" s="1"/>
  <c r="H5" i="11" s="1"/>
  <c r="G53" i="5"/>
  <c r="G116" i="3" s="1"/>
  <c r="K5" i="11" s="1"/>
  <c r="G13" i="5"/>
  <c r="G28" i="3" s="1"/>
  <c r="D5" i="11" s="1"/>
  <c r="G37" i="5"/>
  <c r="G33" i="6"/>
  <c r="G53" i="9"/>
  <c r="G120" i="3" s="1"/>
  <c r="K9" i="11" s="1"/>
  <c r="G37" i="9"/>
  <c r="E57" i="10"/>
  <c r="E133" i="3" s="1"/>
  <c r="E58" i="10"/>
  <c r="E49" i="10"/>
  <c r="E109" i="3" s="1"/>
  <c r="F46" i="10"/>
  <c r="C21" i="10"/>
  <c r="C58" i="3" s="1"/>
  <c r="C6" i="10"/>
  <c r="C10" i="3" s="1"/>
  <c r="C42" i="10"/>
  <c r="C34" i="10"/>
  <c r="C30" i="10"/>
  <c r="C38" i="10"/>
  <c r="C10" i="10"/>
  <c r="G57" i="4" l="1"/>
  <c r="G127" i="3" s="1"/>
  <c r="L4" i="11" s="1"/>
  <c r="G25" i="4"/>
  <c r="G65" i="3" s="1"/>
  <c r="G4" i="11" s="1"/>
  <c r="G41" i="4"/>
  <c r="G16" i="3"/>
  <c r="C5" i="11" s="1"/>
  <c r="G20" i="3"/>
  <c r="C9" i="11" s="1"/>
  <c r="G57" i="3"/>
  <c r="F9" i="11" s="1"/>
  <c r="G18" i="3"/>
  <c r="C7" i="11" s="1"/>
  <c r="G56" i="3"/>
  <c r="F8" i="11" s="1"/>
  <c r="G6" i="10"/>
  <c r="G10" i="3" s="1"/>
  <c r="B10" i="11" s="1"/>
  <c r="G46" i="10"/>
  <c r="G30" i="10"/>
  <c r="I2" i="5"/>
  <c r="I2" i="8"/>
  <c r="I2" i="6"/>
  <c r="G10" i="10"/>
  <c r="G45" i="10"/>
  <c r="G97" i="3" s="1"/>
  <c r="I10" i="11" s="1"/>
  <c r="G53" i="3"/>
  <c r="F5" i="11" s="1"/>
  <c r="D7" i="14"/>
  <c r="G53" i="4"/>
  <c r="G115" i="3" s="1"/>
  <c r="K4" i="11" s="1"/>
  <c r="G13" i="4"/>
  <c r="G27" i="3" s="1"/>
  <c r="D4" i="11" s="1"/>
  <c r="G6" i="4"/>
  <c r="G4" i="3" s="1"/>
  <c r="B4" i="11" s="1"/>
  <c r="G9" i="4"/>
  <c r="G15" i="3" s="1"/>
  <c r="C4" i="11" s="1"/>
  <c r="G37" i="4"/>
  <c r="O6" i="4"/>
  <c r="G29" i="4"/>
  <c r="G78" i="3" s="1"/>
  <c r="H4" i="11" s="1"/>
  <c r="G21" i="4"/>
  <c r="D6" i="14" s="1"/>
  <c r="G45" i="4"/>
  <c r="G91" i="3" s="1"/>
  <c r="I4" i="11" s="1"/>
  <c r="G49" i="4"/>
  <c r="G103" i="3" s="1"/>
  <c r="J4" i="11" s="1"/>
  <c r="G17" i="4"/>
  <c r="D15" i="14" s="1"/>
  <c r="I2" i="9"/>
  <c r="G50" i="10"/>
  <c r="G14" i="10"/>
  <c r="G54" i="10"/>
  <c r="I2" i="7"/>
  <c r="D28" i="14"/>
  <c r="G19" i="3"/>
  <c r="C8" i="11" s="1"/>
  <c r="D16" i="14"/>
  <c r="G40" i="3"/>
  <c r="E5" i="11" s="1"/>
  <c r="G26" i="10"/>
  <c r="G25" i="10"/>
  <c r="G71" i="3" s="1"/>
  <c r="G10" i="11" s="1"/>
  <c r="D26" i="14"/>
  <c r="G17" i="3"/>
  <c r="C6" i="11" s="1"/>
  <c r="G42" i="3"/>
  <c r="E7" i="11" s="1"/>
  <c r="D18" i="14"/>
  <c r="G22" i="10"/>
  <c r="G21" i="10"/>
  <c r="G58" i="3" s="1"/>
  <c r="F10" i="11" s="1"/>
  <c r="D17" i="14"/>
  <c r="G41" i="3"/>
  <c r="E6" i="11" s="1"/>
  <c r="G44" i="3"/>
  <c r="E9" i="11" s="1"/>
  <c r="D20" i="14"/>
  <c r="G41" i="10"/>
  <c r="G42" i="10"/>
  <c r="D8" i="14"/>
  <c r="G54" i="3"/>
  <c r="F6" i="11" s="1"/>
  <c r="G37" i="10"/>
  <c r="G38" i="10"/>
  <c r="G33" i="10"/>
  <c r="G34" i="10"/>
  <c r="D9" i="14"/>
  <c r="G55" i="3"/>
  <c r="F7" i="11" s="1"/>
  <c r="D19" i="14"/>
  <c r="G43" i="3"/>
  <c r="E8" i="11" s="1"/>
  <c r="G18" i="10"/>
  <c r="G17" i="10"/>
  <c r="G45" i="3" s="1"/>
  <c r="E10" i="11" s="1"/>
  <c r="G58" i="10"/>
  <c r="G57" i="10"/>
  <c r="G133" i="3" s="1"/>
  <c r="L10" i="11" s="1"/>
  <c r="D24" i="14" l="1"/>
  <c r="G39" i="3"/>
  <c r="E4" i="11" s="1"/>
  <c r="G52" i="3"/>
  <c r="F4" i="11" s="1"/>
</calcChain>
</file>

<file path=xl/sharedStrings.xml><?xml version="1.0" encoding="utf-8"?>
<sst xmlns="http://schemas.openxmlformats.org/spreadsheetml/2006/main" count="540" uniqueCount="99">
  <si>
    <t>District 1</t>
  </si>
  <si>
    <t>Total</t>
  </si>
  <si>
    <t>District 6</t>
  </si>
  <si>
    <t>District 5</t>
  </si>
  <si>
    <t>District 4</t>
  </si>
  <si>
    <t>District 3</t>
  </si>
  <si>
    <t>District 2</t>
  </si>
  <si>
    <t>Statewide</t>
  </si>
  <si>
    <t>Unrestrained</t>
  </si>
  <si>
    <t>Total Fatalities</t>
  </si>
  <si>
    <t>Fatality Rate</t>
  </si>
  <si>
    <t>population</t>
  </si>
  <si>
    <t>% of Fatalities from Impaired Driving</t>
  </si>
  <si>
    <t>% of Fatalities from Aggressive Driving</t>
  </si>
  <si>
    <t>Impaired Driving Fatalities</t>
  </si>
  <si>
    <t>Impaired Driving Fatality Rate</t>
  </si>
  <si>
    <t>Aggressive Driving Fatalities</t>
  </si>
  <si>
    <t>Aggressive Driving Fatality Rate</t>
  </si>
  <si>
    <t>Unrestained PMV Fatalities</t>
  </si>
  <si>
    <t>Unrestained PMV Fatality Rate</t>
  </si>
  <si>
    <t>% of Fatalities from Innattentive Driving</t>
  </si>
  <si>
    <t>Youthful Driver Fatality Rate</t>
  </si>
  <si>
    <t>% of Fatalities involving Youthful Drivers</t>
  </si>
  <si>
    <t>Fatalities involving Youthful Drivers</t>
  </si>
  <si>
    <t>Fatalities involving Mature Drivers</t>
  </si>
  <si>
    <t>Mature Driver Fatality Rate</t>
  </si>
  <si>
    <t>% of Fatalities involving Mature Drivers</t>
  </si>
  <si>
    <t>Pedestrian Fatalities</t>
  </si>
  <si>
    <t>Pedestrian Fatality Rate</t>
  </si>
  <si>
    <t>Bicyclist Fatalities</t>
  </si>
  <si>
    <t>Bicyclist Fatality Rate</t>
  </si>
  <si>
    <t>Motorcyclist Fatalities</t>
  </si>
  <si>
    <t>Motorcyclist Fatality Rate</t>
  </si>
  <si>
    <t>Commercial Motor Vehicle Fatality Rate</t>
  </si>
  <si>
    <t>% of Fatalities involving Commercial Motor Vehicles</t>
  </si>
  <si>
    <t>Single-Vehicle Run Off Road Fatalities</t>
  </si>
  <si>
    <t>Single-Vehicle Run Off Road Fatality Rate</t>
  </si>
  <si>
    <t>% of Fatalities from Single-Vehicle Run Off Road Crashes</t>
  </si>
  <si>
    <t>ITD District 1 Fatality Information</t>
  </si>
  <si>
    <t>Head-On/Side Swipe Opposite Fatalities</t>
  </si>
  <si>
    <t>Head-On/Side Swipe Opposite Fatality Rate</t>
  </si>
  <si>
    <t>% of Fatalities from Head-On/Side Swipe Opposite Crashes</t>
  </si>
  <si>
    <t>Intersection Related Fatalities</t>
  </si>
  <si>
    <t>Intersection Related Fatality Rate</t>
  </si>
  <si>
    <t>% of Fatalities from Intersection Related Crashes</t>
  </si>
  <si>
    <t>% of Fatalities that were Pedestrians</t>
  </si>
  <si>
    <t>% of Fatalities that were Bicyclists</t>
  </si>
  <si>
    <t>% of Fatalities that were Motorcyclists</t>
  </si>
  <si>
    <t>ITD District 2 Fatality Information</t>
  </si>
  <si>
    <t>ITD District 3 Fatality Information</t>
  </si>
  <si>
    <t>ITD District 4 Fatality Information</t>
  </si>
  <si>
    <t>ITD District 5 Fatality Information</t>
  </si>
  <si>
    <t>ITD District 6 Fatality Information</t>
  </si>
  <si>
    <t>Statewide Fatality Information</t>
  </si>
  <si>
    <t>Aggressive Driving</t>
  </si>
  <si>
    <t>Unrestrained PMV</t>
  </si>
  <si>
    <t>Impaired Driving</t>
  </si>
  <si>
    <t>5-Year</t>
  </si>
  <si>
    <t xml:space="preserve"> Total</t>
  </si>
  <si>
    <t>Rate</t>
  </si>
  <si>
    <t xml:space="preserve">Fatality </t>
  </si>
  <si>
    <t>Agg Drvg</t>
  </si>
  <si>
    <t>Impaired</t>
  </si>
  <si>
    <t>Youthful Driver</t>
  </si>
  <si>
    <t>Mature Driver</t>
  </si>
  <si>
    <t>Commercial Motor Vehicle</t>
  </si>
  <si>
    <t>1- Vehicle ROR</t>
  </si>
  <si>
    <t>Head-On SS Opp</t>
  </si>
  <si>
    <t>Intersection</t>
  </si>
  <si>
    <t>Yth Drvr</t>
  </si>
  <si>
    <t>Mature Drvr</t>
  </si>
  <si>
    <t>CMV</t>
  </si>
  <si>
    <t>1 Veh ROR</t>
  </si>
  <si>
    <t>Head-on/SS Opp</t>
  </si>
  <si>
    <t>Fatality Rates are the number of fatalities per 100 thousand population</t>
  </si>
  <si>
    <t>% of Fatalities on the State Highway System</t>
  </si>
  <si>
    <t>State Highway System Fatalities</t>
  </si>
  <si>
    <t>(1,000's)</t>
  </si>
  <si>
    <t>of the Statewide Fatalities over the last 5 years</t>
  </si>
  <si>
    <t>Comparison of the 5 Year Fatality Rates by District</t>
  </si>
  <si>
    <t>Idaho Transportation Depatment, Office of Highway Safety</t>
  </si>
  <si>
    <t>% of Fatalities that were Unrestrained PMV Occupants</t>
  </si>
  <si>
    <t>Fatalities involving Commercial Motor Vehicles</t>
  </si>
  <si>
    <t xml:space="preserve">Fatalities involving Commercial Motor Vehicles </t>
  </si>
  <si>
    <t>Increase/</t>
  </si>
  <si>
    <t>Decrease</t>
  </si>
  <si>
    <t>Distracted Driving Fatalities</t>
  </si>
  <si>
    <t>Distracted Driving Fatality Rate</t>
  </si>
  <si>
    <t>Distracted Driving</t>
  </si>
  <si>
    <t>Dstrctd Drvg</t>
  </si>
  <si>
    <t>Dist</t>
  </si>
  <si>
    <t># Killed</t>
  </si>
  <si>
    <t xml:space="preserve"> </t>
  </si>
  <si>
    <t>District Sum</t>
  </si>
  <si>
    <t>% of Total Fatalities</t>
  </si>
  <si>
    <t>2015 to 2016</t>
  </si>
  <si>
    <t>5-Year Impaired Driving Fatalities by District: 2012-2016</t>
  </si>
  <si>
    <t>5-Year Unrestrained Fatalities by District: 2012-2016</t>
  </si>
  <si>
    <t>5-Year Aggressive Fatalities by District: 2012-2016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</si>
</sst>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1" xfId="0" applyNumberFormat="1" applyBorder="1"/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/>
    <xf numFmtId="3" fontId="0" fillId="2" borderId="1" xfId="0" applyNumberFormat="1" applyFill="1" applyBorder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1" xfId="0" applyNumberFormat="1" applyBorder="1" applyAlignment="1">
      <alignment horizontal="left" indent="1"/>
    </xf>
    <xf numFmtId="9" fontId="1" fillId="0" borderId="0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0" fillId="0" borderId="0" xfId="0" applyFill="1"/>
    <xf numFmtId="4" fontId="0" fillId="0" borderId="0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left" indent="1"/>
    </xf>
    <xf numFmtId="9" fontId="1" fillId="2" borderId="0" xfId="1" applyFont="1" applyFill="1" applyBorder="1" applyAlignment="1">
      <alignment horizontal="center"/>
    </xf>
    <xf numFmtId="9" fontId="1" fillId="2" borderId="2" xfId="1" applyFont="1" applyFill="1" applyBorder="1" applyAlignment="1">
      <alignment horizontal="center"/>
    </xf>
    <xf numFmtId="3" fontId="0" fillId="0" borderId="1" xfId="0" applyNumberFormat="1" applyFill="1" applyBorder="1"/>
    <xf numFmtId="1" fontId="0" fillId="0" borderId="0" xfId="0" applyNumberForma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/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9" fontId="1" fillId="0" borderId="0" xfId="1" applyFont="1"/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9" fontId="1" fillId="0" borderId="6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2" xfId="1" applyFont="1" applyBorder="1" applyAlignment="1">
      <alignment horizontal="center"/>
    </xf>
    <xf numFmtId="9" fontId="1" fillId="0" borderId="3" xfId="1" applyFont="1" applyBorder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9" fontId="1" fillId="0" borderId="0" xfId="1" applyFont="1"/>
    <xf numFmtId="14" fontId="0" fillId="0" borderId="0" xfId="0" applyNumberFormat="1" applyBorder="1" applyAlignment="1">
      <alignment horizontal="left"/>
    </xf>
    <xf numFmtId="3" fontId="0" fillId="0" borderId="0" xfId="0" applyNumberFormat="1" applyFill="1" applyBorder="1"/>
    <xf numFmtId="164" fontId="0" fillId="0" borderId="0" xfId="0" applyNumberFormat="1" applyBorder="1" applyAlignment="1">
      <alignment horizontal="center"/>
    </xf>
    <xf numFmtId="9" fontId="1" fillId="0" borderId="0" xfId="1" applyFont="1"/>
    <xf numFmtId="1" fontId="1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3" fontId="0" fillId="0" borderId="4" xfId="0" applyNumberFormat="1" applyBorder="1" applyAlignment="1">
      <alignment horizontal="center"/>
    </xf>
    <xf numFmtId="3" fontId="0" fillId="0" borderId="0" xfId="0" applyNumberForma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Fatality Rate per 100,000</a:t>
            </a:r>
            <a:r>
              <a:rPr lang="en-US" sz="1000" baseline="0"/>
              <a:t> Population</a:t>
            </a:r>
            <a:r>
              <a:rPr lang="en-US" sz="1000"/>
              <a:t>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Data'!$A$4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Data'!$B$4:$F$4</c:f>
              <c:numCache>
                <c:formatCode>#,##0.00</c:formatCode>
                <c:ptCount val="5"/>
                <c:pt idx="0">
                  <c:v>10.21071196509793</c:v>
                </c:pt>
                <c:pt idx="1">
                  <c:v>12.410882965373636</c:v>
                </c:pt>
                <c:pt idx="2">
                  <c:v>10.840206325260391</c:v>
                </c:pt>
                <c:pt idx="3">
                  <c:v>13.777349149137583</c:v>
                </c:pt>
                <c:pt idx="4">
                  <c:v>14.777982544594733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Data'!$B$5:$F$5</c:f>
              <c:numCache>
                <c:formatCode>#,##0.00</c:formatCode>
                <c:ptCount val="5"/>
                <c:pt idx="0">
                  <c:v>17.84004056261854</c:v>
                </c:pt>
                <c:pt idx="1">
                  <c:v>28.145757496153418</c:v>
                </c:pt>
                <c:pt idx="2">
                  <c:v>26.160156213504248</c:v>
                </c:pt>
                <c:pt idx="3">
                  <c:v>12.106199305290408</c:v>
                </c:pt>
                <c:pt idx="4">
                  <c:v>25.908893227600377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Data'!$B$6:$F$6</c:f>
              <c:numCache>
                <c:formatCode>#,##0.00</c:formatCode>
                <c:ptCount val="5"/>
                <c:pt idx="0">
                  <c:v>7.3206751351861223</c:v>
                </c:pt>
                <c:pt idx="1">
                  <c:v>9.82772414824084</c:v>
                </c:pt>
                <c:pt idx="2">
                  <c:v>6.7837082462757454</c:v>
                </c:pt>
                <c:pt idx="3">
                  <c:v>10.538799457318532</c:v>
                </c:pt>
                <c:pt idx="4">
                  <c:v>9.5415482142273653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Data'!$A$7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Data'!$B$7:$F$7</c:f>
              <c:numCache>
                <c:formatCode>#,##0.00</c:formatCode>
                <c:ptCount val="5"/>
                <c:pt idx="0">
                  <c:v>18.699478017427918</c:v>
                </c:pt>
                <c:pt idx="1">
                  <c:v>18.532246108228314</c:v>
                </c:pt>
                <c:pt idx="2">
                  <c:v>16.798252981689902</c:v>
                </c:pt>
                <c:pt idx="3">
                  <c:v>20.27079705813561</c:v>
                </c:pt>
                <c:pt idx="4">
                  <c:v>30.936286717505297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Data'!$B$8:$F$8</c:f>
              <c:numCache>
                <c:formatCode>#,##0.00</c:formatCode>
                <c:ptCount val="5"/>
                <c:pt idx="0">
                  <c:v>19.190750058471814</c:v>
                </c:pt>
                <c:pt idx="1">
                  <c:v>19.863005453297863</c:v>
                </c:pt>
                <c:pt idx="2">
                  <c:v>18.648635641753696</c:v>
                </c:pt>
                <c:pt idx="3">
                  <c:v>19.828275120321575</c:v>
                </c:pt>
                <c:pt idx="4">
                  <c:v>17.877041707138304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Data'!$B$9:$F$9</c:f>
              <c:numCache>
                <c:formatCode>#,##0.00</c:formatCode>
                <c:ptCount val="5"/>
                <c:pt idx="0">
                  <c:v>11.454152368861887</c:v>
                </c:pt>
                <c:pt idx="1">
                  <c:v>8.0739766234629773</c:v>
                </c:pt>
                <c:pt idx="2">
                  <c:v>9.894226012391341</c:v>
                </c:pt>
                <c:pt idx="3">
                  <c:v>9.8082716424184397</c:v>
                </c:pt>
                <c:pt idx="4">
                  <c:v>12.832146359795049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Data'!$B$10:$F$10</c:f>
              <c:numCache>
                <c:formatCode>#,##0.00</c:formatCode>
                <c:ptCount val="5"/>
                <c:pt idx="0">
                  <c:v>11.530787201828883</c:v>
                </c:pt>
                <c:pt idx="1">
                  <c:v>13.212284819643008</c:v>
                </c:pt>
                <c:pt idx="2">
                  <c:v>11.379877439943616</c:v>
                </c:pt>
                <c:pt idx="3">
                  <c:v>13.051911561214071</c:v>
                </c:pt>
                <c:pt idx="4">
                  <c:v>15.031072137263987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52992"/>
        <c:axId val="158854528"/>
      </c:lineChart>
      <c:catAx>
        <c:axId val="1588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8854528"/>
        <c:crosses val="autoZero"/>
        <c:auto val="1"/>
        <c:lblAlgn val="ctr"/>
        <c:lblOffset val="100"/>
        <c:noMultiLvlLbl val="0"/>
      </c:catAx>
      <c:valAx>
        <c:axId val="158854528"/>
        <c:scaling>
          <c:orientation val="minMax"/>
          <c:max val="4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58852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800" b="1" i="0" baseline="0"/>
              <a:t>Head-on/Side-Sipe Opposite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Data'!$B$115:$F$115</c:f>
              <c:numCache>
                <c:formatCode>#,##0.00</c:formatCode>
                <c:ptCount val="5"/>
                <c:pt idx="0">
                  <c:v>2.7847396268448903</c:v>
                </c:pt>
                <c:pt idx="1">
                  <c:v>4.1369609884578784</c:v>
                </c:pt>
                <c:pt idx="2">
                  <c:v>3.6134021084201309</c:v>
                </c:pt>
                <c:pt idx="3">
                  <c:v>3.5554449417129241</c:v>
                </c:pt>
                <c:pt idx="4">
                  <c:v>2.6078792725755409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Data'!$B$116:$F$116</c:f>
              <c:numCache>
                <c:formatCode>#,##0.00</c:formatCode>
                <c:ptCount val="5"/>
                <c:pt idx="0">
                  <c:v>0.93894950329571258</c:v>
                </c:pt>
                <c:pt idx="1">
                  <c:v>1.876383833076894</c:v>
                </c:pt>
                <c:pt idx="2">
                  <c:v>4.6714564666971867</c:v>
                </c:pt>
                <c:pt idx="3">
                  <c:v>0.93124610040695466</c:v>
                </c:pt>
                <c:pt idx="4">
                  <c:v>3.7012704610857683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Data'!$B$117:$F$117</c:f>
              <c:numCache>
                <c:formatCode>#,##0.00</c:formatCode>
                <c:ptCount val="5"/>
                <c:pt idx="0">
                  <c:v>0.70391107069097336</c:v>
                </c:pt>
                <c:pt idx="1">
                  <c:v>1.1073491998017846</c:v>
                </c:pt>
                <c:pt idx="2">
                  <c:v>1.4924158141806638</c:v>
                </c:pt>
                <c:pt idx="3">
                  <c:v>0.93381767343328781</c:v>
                </c:pt>
                <c:pt idx="4">
                  <c:v>1.0456491193673823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Data'!$B$118:$F$118</c:f>
              <c:numCache>
                <c:formatCode>#,##0.00</c:formatCode>
                <c:ptCount val="5"/>
                <c:pt idx="0">
                  <c:v>4.2741664039835241</c:v>
                </c:pt>
                <c:pt idx="1">
                  <c:v>2.6474637297469026</c:v>
                </c:pt>
                <c:pt idx="2">
                  <c:v>1.5748362170334282</c:v>
                </c:pt>
                <c:pt idx="3">
                  <c:v>3.6383481899217758</c:v>
                </c:pt>
                <c:pt idx="4">
                  <c:v>2.062419114500353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Data'!$B$119:$F$119</c:f>
              <c:numCache>
                <c:formatCode>#,##0.00</c:formatCode>
                <c:ptCount val="5"/>
                <c:pt idx="0">
                  <c:v>1.1994218786544883</c:v>
                </c:pt>
                <c:pt idx="1">
                  <c:v>5.4171833054448717</c:v>
                </c:pt>
                <c:pt idx="2">
                  <c:v>3.0078444583473707</c:v>
                </c:pt>
                <c:pt idx="3">
                  <c:v>2.4034272873117062</c:v>
                </c:pt>
                <c:pt idx="4">
                  <c:v>2.9795069511897174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Data'!$B$120:$F$120</c:f>
              <c:numCache>
                <c:formatCode>#,##0.00</c:formatCode>
                <c:ptCount val="5"/>
                <c:pt idx="0">
                  <c:v>0.47725634870257866</c:v>
                </c:pt>
                <c:pt idx="1">
                  <c:v>0</c:v>
                </c:pt>
                <c:pt idx="2">
                  <c:v>0.47115361963768293</c:v>
                </c:pt>
                <c:pt idx="3">
                  <c:v>0.46706055440087813</c:v>
                </c:pt>
                <c:pt idx="4">
                  <c:v>2.2914547071062588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Data'!$B$121:$F$121</c:f>
              <c:numCache>
                <c:formatCode>#,##0.00</c:formatCode>
                <c:ptCount val="5"/>
                <c:pt idx="0">
                  <c:v>1.4413484002286103</c:v>
                </c:pt>
                <c:pt idx="1">
                  <c:v>2.0469737044517338</c:v>
                </c:pt>
                <c:pt idx="2">
                  <c:v>2.0190105135383831</c:v>
                </c:pt>
                <c:pt idx="3">
                  <c:v>1.6919144616388611</c:v>
                </c:pt>
                <c:pt idx="4">
                  <c:v>1.901163274278449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80224"/>
        <c:axId val="201925376"/>
      </c:lineChart>
      <c:catAx>
        <c:axId val="20178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925376"/>
        <c:crosses val="autoZero"/>
        <c:auto val="1"/>
        <c:lblAlgn val="ctr"/>
        <c:lblOffset val="100"/>
        <c:noMultiLvlLbl val="0"/>
      </c:catAx>
      <c:valAx>
        <c:axId val="2019253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178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900" b="1" i="0" baseline="0"/>
              <a:t>Intersection-Related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Data'!$B$127:$F$127</c:f>
              <c:numCache>
                <c:formatCode>#,##0.00</c:formatCode>
                <c:ptCount val="5"/>
                <c:pt idx="0">
                  <c:v>1.3923698134224451</c:v>
                </c:pt>
                <c:pt idx="1">
                  <c:v>2.7579739923052524</c:v>
                </c:pt>
                <c:pt idx="2">
                  <c:v>1.3550257906575489</c:v>
                </c:pt>
                <c:pt idx="3">
                  <c:v>3.1110143239988086</c:v>
                </c:pt>
                <c:pt idx="4">
                  <c:v>3.042525818004798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Data'!$B$128:$F$128</c:f>
              <c:numCache>
                <c:formatCode>#,##0.00</c:formatCode>
                <c:ptCount val="5"/>
                <c:pt idx="0">
                  <c:v>2.8168485098871381</c:v>
                </c:pt>
                <c:pt idx="1">
                  <c:v>3.7527676661537881</c:v>
                </c:pt>
                <c:pt idx="2">
                  <c:v>1.8685825866788748</c:v>
                </c:pt>
                <c:pt idx="3">
                  <c:v>0.93124610040695466</c:v>
                </c:pt>
                <c:pt idx="4">
                  <c:v>2.7759528458143263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Data'!$B$129:$F$129</c:f>
              <c:numCache>
                <c:formatCode>#,##0.00</c:formatCode>
                <c:ptCount val="5"/>
                <c:pt idx="0">
                  <c:v>2.1117332120729202</c:v>
                </c:pt>
                <c:pt idx="1">
                  <c:v>2.4915356995540154</c:v>
                </c:pt>
                <c:pt idx="2">
                  <c:v>1.7637641440316936</c:v>
                </c:pt>
                <c:pt idx="3">
                  <c:v>2.1344403964189436</c:v>
                </c:pt>
                <c:pt idx="4">
                  <c:v>1.8298859588929191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Data'!$B$130:$F$130</c:f>
              <c:numCache>
                <c:formatCode>#,##0.00</c:formatCode>
                <c:ptCount val="5"/>
                <c:pt idx="0">
                  <c:v>2.6713540024897022</c:v>
                </c:pt>
                <c:pt idx="1">
                  <c:v>3.1769564756962825</c:v>
                </c:pt>
                <c:pt idx="2">
                  <c:v>3.1496724340668565</c:v>
                </c:pt>
                <c:pt idx="3">
                  <c:v>6.7569323527118694</c:v>
                </c:pt>
                <c:pt idx="4">
                  <c:v>6.702862122126148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Data'!$B$131:$F$131</c:f>
              <c:numCache>
                <c:formatCode>#,##0.00</c:formatCode>
                <c:ptCount val="5"/>
                <c:pt idx="0">
                  <c:v>5.3973984539451978</c:v>
                </c:pt>
                <c:pt idx="1">
                  <c:v>2.4076370246421654</c:v>
                </c:pt>
                <c:pt idx="2">
                  <c:v>2.4062755666778965</c:v>
                </c:pt>
                <c:pt idx="3">
                  <c:v>2.4034272873117062</c:v>
                </c:pt>
                <c:pt idx="4">
                  <c:v>1.7877041707138304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Data'!$B$132:$F$132</c:f>
              <c:numCache>
                <c:formatCode>#,##0.00</c:formatCode>
                <c:ptCount val="5"/>
                <c:pt idx="0">
                  <c:v>1.9090253948103146</c:v>
                </c:pt>
                <c:pt idx="1">
                  <c:v>2.3746990069008755</c:v>
                </c:pt>
                <c:pt idx="2">
                  <c:v>1.4134608589130488</c:v>
                </c:pt>
                <c:pt idx="3">
                  <c:v>1.4011816632026342</c:v>
                </c:pt>
                <c:pt idx="4">
                  <c:v>2.2914547071062588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Data'!$B$133:$F$133</c:f>
              <c:numCache>
                <c:formatCode>#,##0.00</c:formatCode>
                <c:ptCount val="5"/>
                <c:pt idx="0">
                  <c:v>2.4440255482137307</c:v>
                </c:pt>
                <c:pt idx="1">
                  <c:v>2.6672687664068042</c:v>
                </c:pt>
                <c:pt idx="2">
                  <c:v>1.8966462399906026</c:v>
                </c:pt>
                <c:pt idx="3">
                  <c:v>2.6587227254324959</c:v>
                </c:pt>
                <c:pt idx="4">
                  <c:v>2.6735108544540691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8928"/>
        <c:axId val="254222720"/>
      </c:lineChart>
      <c:catAx>
        <c:axId val="2189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222720"/>
        <c:crosses val="autoZero"/>
        <c:auto val="1"/>
        <c:lblAlgn val="ctr"/>
        <c:lblOffset val="100"/>
        <c:noMultiLvlLbl val="0"/>
      </c:catAx>
      <c:valAx>
        <c:axId val="254222720"/>
        <c:scaling>
          <c:orientation val="minMax"/>
          <c:max val="14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1890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5-Year Fatality Rates per 100,000 population by Focus</a:t>
            </a:r>
            <a:r>
              <a:rPr lang="en-US" baseline="0"/>
              <a:t> Area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'5-Year Rate Comparison'!$A$4</c:f>
              <c:strCache>
                <c:ptCount val="1"/>
                <c:pt idx="0">
                  <c:v>District 1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Comparison'!$B$4:$L$4</c:f>
              <c:numCache>
                <c:formatCode>#,##0.00</c:formatCode>
                <c:ptCount val="11"/>
                <c:pt idx="0">
                  <c:v>12.438169678266011</c:v>
                </c:pt>
                <c:pt idx="1">
                  <c:v>4.5967148810983076</c:v>
                </c:pt>
                <c:pt idx="2">
                  <c:v>2.9743449230636112</c:v>
                </c:pt>
                <c:pt idx="3">
                  <c:v>4.8671098741040915</c:v>
                </c:pt>
                <c:pt idx="4">
                  <c:v>6.2190848391330054</c:v>
                </c:pt>
                <c:pt idx="5">
                  <c:v>1.2618433006936534</c:v>
                </c:pt>
                <c:pt idx="6">
                  <c:v>2.6138182657225673</c:v>
                </c:pt>
                <c:pt idx="7">
                  <c:v>2.3434232727167847</c:v>
                </c:pt>
                <c:pt idx="8">
                  <c:v>5.7684265174567004</c:v>
                </c:pt>
                <c:pt idx="9">
                  <c:v>3.3348715804046551</c:v>
                </c:pt>
                <c:pt idx="10">
                  <c:v>2.3434232727167847</c:v>
                </c:pt>
              </c:numCache>
            </c:numRef>
          </c:val>
        </c:ser>
        <c:ser>
          <c:idx val="1"/>
          <c:order val="1"/>
          <c:tx>
            <c:strRef>
              <c:f>'5-Year Rate Comparison'!$A$5</c:f>
              <c:strCache>
                <c:ptCount val="1"/>
                <c:pt idx="0">
                  <c:v>District 2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Comparison'!$B$5:$L$5</c:f>
              <c:numCache>
                <c:formatCode>#,##0.00</c:formatCode>
                <c:ptCount val="11"/>
                <c:pt idx="0">
                  <c:v>22.032312814030476</c:v>
                </c:pt>
                <c:pt idx="1">
                  <c:v>8.4021531917912817</c:v>
                </c:pt>
                <c:pt idx="2">
                  <c:v>5.7881499765673281</c:v>
                </c:pt>
                <c:pt idx="3">
                  <c:v>10.08258383014954</c:v>
                </c:pt>
                <c:pt idx="4">
                  <c:v>9.3357257686569817</c:v>
                </c:pt>
                <c:pt idx="5">
                  <c:v>1.6804306383582566</c:v>
                </c:pt>
                <c:pt idx="6">
                  <c:v>5.414720945821049</c:v>
                </c:pt>
                <c:pt idx="7">
                  <c:v>2.987432245970234</c:v>
                </c:pt>
                <c:pt idx="8">
                  <c:v>14.563732199104889</c:v>
                </c:pt>
                <c:pt idx="9">
                  <c:v>2.427288699850815</c:v>
                </c:pt>
                <c:pt idx="10">
                  <c:v>2.427288699850815</c:v>
                </c:pt>
              </c:numCache>
            </c:numRef>
          </c:val>
        </c:ser>
        <c:ser>
          <c:idx val="2"/>
          <c:order val="2"/>
          <c:tx>
            <c:strRef>
              <c:f>'5-Year Rate Comparison'!$A$6</c:f>
              <c:strCache>
                <c:ptCount val="1"/>
                <c:pt idx="0">
                  <c:v>District 3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Comparison'!$B$6:$L$6</c:f>
              <c:numCache>
                <c:formatCode>#,##0.00</c:formatCode>
                <c:ptCount val="11"/>
                <c:pt idx="0">
                  <c:v>8.8207139675869985</c:v>
                </c:pt>
                <c:pt idx="1">
                  <c:v>3.1754570283313197</c:v>
                </c:pt>
                <c:pt idx="2">
                  <c:v>1.6827208184319813</c:v>
                </c:pt>
                <c:pt idx="3">
                  <c:v>3.0397537365222886</c:v>
                </c:pt>
                <c:pt idx="4">
                  <c:v>3.6368482204820238</c:v>
                </c:pt>
                <c:pt idx="5">
                  <c:v>1.112766992834052</c:v>
                </c:pt>
                <c:pt idx="6">
                  <c:v>1.5198768682611443</c:v>
                </c:pt>
                <c:pt idx="7">
                  <c:v>1.0584856761104398</c:v>
                </c:pt>
                <c:pt idx="8">
                  <c:v>3.8268328290146667</c:v>
                </c:pt>
                <c:pt idx="9">
                  <c:v>1.0584856761104398</c:v>
                </c:pt>
                <c:pt idx="10">
                  <c:v>2.0626900354972673</c:v>
                </c:pt>
              </c:numCache>
            </c:numRef>
          </c:val>
        </c:ser>
        <c:ser>
          <c:idx val="3"/>
          <c:order val="3"/>
          <c:tx>
            <c:strRef>
              <c:f>'5-Year Rate Comparison'!$A$7</c:f>
              <c:strCache>
                <c:ptCount val="1"/>
                <c:pt idx="0">
                  <c:v>District 4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Comparison'!$B$7:$L$7</c:f>
              <c:numCache>
                <c:formatCode>#,##0.00</c:formatCode>
                <c:ptCount val="11"/>
                <c:pt idx="0">
                  <c:v>21.094190282189892</c:v>
                </c:pt>
                <c:pt idx="1">
                  <c:v>8.6055900653710005</c:v>
                </c:pt>
                <c:pt idx="2">
                  <c:v>5.3522572357795246</c:v>
                </c:pt>
                <c:pt idx="3">
                  <c:v>9.8649447090838311</c:v>
                </c:pt>
                <c:pt idx="4">
                  <c:v>5.8769883373265381</c:v>
                </c:pt>
                <c:pt idx="5">
                  <c:v>2.4137630671162564</c:v>
                </c:pt>
                <c:pt idx="6">
                  <c:v>4.7225799139231102</c:v>
                </c:pt>
                <c:pt idx="7">
                  <c:v>3.8830101514478912</c:v>
                </c:pt>
                <c:pt idx="8">
                  <c:v>10.389675810630843</c:v>
                </c:pt>
                <c:pt idx="9">
                  <c:v>2.8335479483538664</c:v>
                </c:pt>
                <c:pt idx="10">
                  <c:v>4.5126874733043056</c:v>
                </c:pt>
              </c:numCache>
            </c:numRef>
          </c:val>
        </c:ser>
        <c:ser>
          <c:idx val="4"/>
          <c:order val="4"/>
          <c:tx>
            <c:strRef>
              <c:f>'5-Year Rate Comparison'!$A$8</c:f>
              <c:strCache>
                <c:ptCount val="1"/>
                <c:pt idx="0">
                  <c:v>District 5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Comparison'!$B$8:$L$8</c:f>
              <c:numCache>
                <c:formatCode>#,##0.00</c:formatCode>
                <c:ptCount val="11"/>
                <c:pt idx="0">
                  <c:v>19.079412354099492</c:v>
                </c:pt>
                <c:pt idx="1">
                  <c:v>5.3998336851224984</c:v>
                </c:pt>
                <c:pt idx="2">
                  <c:v>5.1598410768948311</c:v>
                </c:pt>
                <c:pt idx="3">
                  <c:v>9.9596932414481625</c:v>
                </c:pt>
                <c:pt idx="4">
                  <c:v>7.9197560715129969</c:v>
                </c:pt>
                <c:pt idx="5">
                  <c:v>2.5199223863904989</c:v>
                </c:pt>
                <c:pt idx="6">
                  <c:v>2.9999076028458322</c:v>
                </c:pt>
                <c:pt idx="7">
                  <c:v>2.2799297781628325</c:v>
                </c:pt>
                <c:pt idx="8">
                  <c:v>10.199685849675829</c:v>
                </c:pt>
                <c:pt idx="9">
                  <c:v>2.9999076028458322</c:v>
                </c:pt>
                <c:pt idx="10">
                  <c:v>2.8799112987319986</c:v>
                </c:pt>
              </c:numCache>
            </c:numRef>
          </c:val>
        </c:ser>
        <c:ser>
          <c:idx val="5"/>
          <c:order val="5"/>
          <c:tx>
            <c:strRef>
              <c:f>'5-Year Rate Comparison'!$A$9</c:f>
              <c:strCache>
                <c:ptCount val="1"/>
                <c:pt idx="0">
                  <c:v>District 6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Comparison'!$B$9:$L$9</c:f>
              <c:numCache>
                <c:formatCode>#,##0.00</c:formatCode>
                <c:ptCount val="11"/>
                <c:pt idx="0">
                  <c:v>10.426098685372278</c:v>
                </c:pt>
                <c:pt idx="1">
                  <c:v>3.9450103133841048</c:v>
                </c:pt>
                <c:pt idx="2">
                  <c:v>1.6907187057360451</c:v>
                </c:pt>
                <c:pt idx="3">
                  <c:v>4.978227300222799</c:v>
                </c:pt>
                <c:pt idx="4">
                  <c:v>3.9450103133841048</c:v>
                </c:pt>
                <c:pt idx="5">
                  <c:v>1.2210746208093659</c:v>
                </c:pt>
                <c:pt idx="6">
                  <c:v>2.8178645095600752</c:v>
                </c:pt>
                <c:pt idx="7">
                  <c:v>0.93928816985335839</c:v>
                </c:pt>
                <c:pt idx="8">
                  <c:v>6.1993019210321654</c:v>
                </c:pt>
                <c:pt idx="9">
                  <c:v>0.75143053588268671</c:v>
                </c:pt>
                <c:pt idx="10">
                  <c:v>1.8785763397067168</c:v>
                </c:pt>
              </c:numCache>
            </c:numRef>
          </c:val>
        </c:ser>
        <c:ser>
          <c:idx val="6"/>
          <c:order val="6"/>
          <c:tx>
            <c:strRef>
              <c:f>'5-Year Rate Comparison'!$A$10</c:f>
              <c:strCache>
                <c:ptCount val="1"/>
                <c:pt idx="0">
                  <c:v>Statewide</c:v>
                </c:pt>
              </c:strCache>
            </c:strRef>
          </c:tx>
          <c:invertIfNegative val="0"/>
          <c:cat>
            <c:strRef>
              <c:f>'5-Year Rate Comparison'!$B$2:$L$2</c:f>
              <c:strCache>
                <c:ptCount val="11"/>
                <c:pt idx="0">
                  <c:v>Fatality </c:v>
                </c:pt>
                <c:pt idx="1">
                  <c:v>Agg Drvg</c:v>
                </c:pt>
                <c:pt idx="2">
                  <c:v>Dstrctd Drvg</c:v>
                </c:pt>
                <c:pt idx="3">
                  <c:v>Unrestrained</c:v>
                </c:pt>
                <c:pt idx="4">
                  <c:v>Impaired</c:v>
                </c:pt>
                <c:pt idx="5">
                  <c:v>Yth Drvr</c:v>
                </c:pt>
                <c:pt idx="6">
                  <c:v>Mature Drvr</c:v>
                </c:pt>
                <c:pt idx="7">
                  <c:v>CMV</c:v>
                </c:pt>
                <c:pt idx="8">
                  <c:v>1 Veh ROR</c:v>
                </c:pt>
                <c:pt idx="9">
                  <c:v>Head-on/SS Opp</c:v>
                </c:pt>
                <c:pt idx="10">
                  <c:v>Intersection</c:v>
                </c:pt>
              </c:strCache>
            </c:strRef>
          </c:cat>
          <c:val>
            <c:numRef>
              <c:f>'5-Year Rate Comparison'!$B$10:$L$10</c:f>
              <c:numCache>
                <c:formatCode>#,##0.00</c:formatCode>
                <c:ptCount val="11"/>
                <c:pt idx="0">
                  <c:v>12.85994710796659</c:v>
                </c:pt>
                <c:pt idx="1">
                  <c:v>4.6696766114479447</c:v>
                </c:pt>
                <c:pt idx="2">
                  <c:v>2.9093796689125937</c:v>
                </c:pt>
                <c:pt idx="3">
                  <c:v>5.5009279454229709</c:v>
                </c:pt>
                <c:pt idx="4">
                  <c:v>5.0975265627586195</c:v>
                </c:pt>
                <c:pt idx="5">
                  <c:v>1.4791384031026211</c:v>
                </c:pt>
                <c:pt idx="6">
                  <c:v>2.6159968451567019</c:v>
                </c:pt>
                <c:pt idx="7">
                  <c:v>1.7969697955048374</c:v>
                </c:pt>
                <c:pt idx="8">
                  <c:v>6.515543544245431</c:v>
                </c:pt>
                <c:pt idx="9">
                  <c:v>1.8214183641511617</c:v>
                </c:pt>
                <c:pt idx="10">
                  <c:v>2.4693054332787558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3621248"/>
        <c:axId val="323623168"/>
        <c:axId val="0"/>
      </c:bar3DChart>
      <c:catAx>
        <c:axId val="3236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323623168"/>
        <c:crosses val="autoZero"/>
        <c:auto val="1"/>
        <c:lblAlgn val="ctr"/>
        <c:lblOffset val="100"/>
        <c:noMultiLvlLbl val="0"/>
      </c:catAx>
      <c:valAx>
        <c:axId val="32362316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2362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Aggressive Driving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Data'!$B$15:$F$15</c:f>
              <c:numCache>
                <c:formatCode>#,##0.00</c:formatCode>
                <c:ptCount val="5"/>
                <c:pt idx="0">
                  <c:v>4.6412327114081506</c:v>
                </c:pt>
                <c:pt idx="1">
                  <c:v>4.1369609884578784</c:v>
                </c:pt>
                <c:pt idx="2">
                  <c:v>4.065077371972647</c:v>
                </c:pt>
                <c:pt idx="3">
                  <c:v>4.4443061771411552</c:v>
                </c:pt>
                <c:pt idx="4">
                  <c:v>5.6504050905803389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Data'!$B$16:$F$16</c:f>
              <c:numCache>
                <c:formatCode>#,##0.00</c:formatCode>
                <c:ptCount val="5"/>
                <c:pt idx="0">
                  <c:v>4.6947475164785635</c:v>
                </c:pt>
                <c:pt idx="1">
                  <c:v>15.011070664615152</c:v>
                </c:pt>
                <c:pt idx="2">
                  <c:v>4.6714564666971867</c:v>
                </c:pt>
                <c:pt idx="3">
                  <c:v>4.6562305020347727</c:v>
                </c:pt>
                <c:pt idx="4">
                  <c:v>12.954446613800188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Data'!$B$17:$F$17</c:f>
              <c:numCache>
                <c:formatCode>#,##0.00</c:formatCode>
                <c:ptCount val="5"/>
                <c:pt idx="0">
                  <c:v>2.9564264969020879</c:v>
                </c:pt>
                <c:pt idx="1">
                  <c:v>3.8757221993062458</c:v>
                </c:pt>
                <c:pt idx="2">
                  <c:v>2.3064608037337533</c:v>
                </c:pt>
                <c:pt idx="3">
                  <c:v>3.7352706937331512</c:v>
                </c:pt>
                <c:pt idx="4">
                  <c:v>3.0062412181812244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Data'!$B$18:$F$18</c:f>
              <c:numCache>
                <c:formatCode>#,##0.00</c:formatCode>
                <c:ptCount val="5"/>
                <c:pt idx="0">
                  <c:v>5.3427080049794045</c:v>
                </c:pt>
                <c:pt idx="1">
                  <c:v>7.4128984432913274</c:v>
                </c:pt>
                <c:pt idx="2">
                  <c:v>8.9240718965227614</c:v>
                </c:pt>
                <c:pt idx="3">
                  <c:v>9.8755165155019622</c:v>
                </c:pt>
                <c:pt idx="4">
                  <c:v>11.343305129751942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Data'!$B$19:$F$19</c:f>
              <c:numCache>
                <c:formatCode>#,##0.00</c:formatCode>
                <c:ptCount val="5"/>
                <c:pt idx="0">
                  <c:v>5.9971093932724422</c:v>
                </c:pt>
                <c:pt idx="1">
                  <c:v>6.6210018177659551</c:v>
                </c:pt>
                <c:pt idx="2">
                  <c:v>7.8203955917031633</c:v>
                </c:pt>
                <c:pt idx="3">
                  <c:v>4.2059977527954855</c:v>
                </c:pt>
                <c:pt idx="4">
                  <c:v>2.3836055609517741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Data'!$A$20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Data'!$B$20:$F$20</c:f>
              <c:numCache>
                <c:formatCode>#,##0.00</c:formatCode>
                <c:ptCount val="5"/>
                <c:pt idx="0">
                  <c:v>4.7725634870257867</c:v>
                </c:pt>
                <c:pt idx="1">
                  <c:v>2.8496388082810511</c:v>
                </c:pt>
                <c:pt idx="2">
                  <c:v>5.1826898160145118</c:v>
                </c:pt>
                <c:pt idx="3">
                  <c:v>3.736484435207025</c:v>
                </c:pt>
                <c:pt idx="4">
                  <c:v>3.2080365899487622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Data'!$A$21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Data'!$B$21:$F$21</c:f>
              <c:numCache>
                <c:formatCode>#,##0.00</c:formatCode>
                <c:ptCount val="5"/>
                <c:pt idx="0">
                  <c:v>4.1360432354386214</c:v>
                </c:pt>
                <c:pt idx="1">
                  <c:v>5.210478520422595</c:v>
                </c:pt>
                <c:pt idx="2">
                  <c:v>4.4051138477201084</c:v>
                </c:pt>
                <c:pt idx="3">
                  <c:v>4.6527647695068683</c:v>
                </c:pt>
                <c:pt idx="4">
                  <c:v>4.9311422426597273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0448"/>
        <c:axId val="160601984"/>
      </c:lineChart>
      <c:catAx>
        <c:axId val="1606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601984"/>
        <c:crosses val="autoZero"/>
        <c:auto val="1"/>
        <c:lblAlgn val="ctr"/>
        <c:lblOffset val="100"/>
        <c:noMultiLvlLbl val="0"/>
      </c:catAx>
      <c:valAx>
        <c:axId val="1606019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0600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/>
              <a:t>Distracted Driving Fatality Rate per 100,000 Population by District</a:t>
            </a:r>
            <a:endParaRPr lang="en-US" sz="900"/>
          </a:p>
        </c:rich>
      </c:tx>
      <c:layout>
        <c:manualLayout>
          <c:xMode val="edge"/>
          <c:yMode val="edge"/>
          <c:x val="0.13380555555555557"/>
          <c:y val="3.25203252032520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Data'!$A$27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Data'!$B$27:$F$27</c:f>
              <c:numCache>
                <c:formatCode>#,##0.00</c:formatCode>
                <c:ptCount val="5"/>
                <c:pt idx="0">
                  <c:v>2.3206163557040753</c:v>
                </c:pt>
                <c:pt idx="1">
                  <c:v>3.6772986564070034</c:v>
                </c:pt>
                <c:pt idx="2">
                  <c:v>0.90335052710503272</c:v>
                </c:pt>
                <c:pt idx="3">
                  <c:v>4.8887367948552711</c:v>
                </c:pt>
                <c:pt idx="4">
                  <c:v>3.042525818004798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Data'!$A$28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Data'!$B$28:$F$28</c:f>
              <c:numCache>
                <c:formatCode>#,##0.00</c:formatCode>
                <c:ptCount val="5"/>
                <c:pt idx="0">
                  <c:v>4.6947475164785635</c:v>
                </c:pt>
                <c:pt idx="1">
                  <c:v>0.93819191653844702</c:v>
                </c:pt>
                <c:pt idx="2">
                  <c:v>13.080078106752124</c:v>
                </c:pt>
                <c:pt idx="3">
                  <c:v>4.6562305020347727</c:v>
                </c:pt>
                <c:pt idx="4">
                  <c:v>5.5519056916286527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Data'!$A$29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Data'!$B$29:$F$29</c:f>
              <c:numCache>
                <c:formatCode>#,##0.00</c:formatCode>
                <c:ptCount val="5"/>
                <c:pt idx="0">
                  <c:v>1.1262577131055571</c:v>
                </c:pt>
                <c:pt idx="1">
                  <c:v>1.3841864997522308</c:v>
                </c:pt>
                <c:pt idx="2">
                  <c:v>1.356741649255149</c:v>
                </c:pt>
                <c:pt idx="3">
                  <c:v>2.2678429211951272</c:v>
                </c:pt>
                <c:pt idx="4">
                  <c:v>2.2220043786556878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Data'!$A$30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Data'!$B$30:$F$30</c:f>
              <c:numCache>
                <c:formatCode>#,##0.00</c:formatCode>
                <c:ptCount val="5"/>
                <c:pt idx="0">
                  <c:v>5.8769788054773455</c:v>
                </c:pt>
                <c:pt idx="1">
                  <c:v>4.2359419675950436</c:v>
                </c:pt>
                <c:pt idx="2">
                  <c:v>3.6746178397446663</c:v>
                </c:pt>
                <c:pt idx="3">
                  <c:v>3.6383481899217758</c:v>
                </c:pt>
                <c:pt idx="4">
                  <c:v>9.2808860152515891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Data'!$A$31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Data'!$B$31:$F$31</c:f>
              <c:numCache>
                <c:formatCode>#,##0.00</c:formatCode>
                <c:ptCount val="5"/>
                <c:pt idx="0">
                  <c:v>5.3973984539451978</c:v>
                </c:pt>
                <c:pt idx="1">
                  <c:v>7.8248203300870376</c:v>
                </c:pt>
                <c:pt idx="2">
                  <c:v>3.0078444583473707</c:v>
                </c:pt>
                <c:pt idx="3">
                  <c:v>5.4077113964513392</c:v>
                </c:pt>
                <c:pt idx="4">
                  <c:v>4.1713097316656036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Data'!$A$32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Data'!$B$32:$F$32</c:f>
              <c:numCache>
                <c:formatCode>#,##0.00</c:formatCode>
                <c:ptCount val="5"/>
                <c:pt idx="0">
                  <c:v>1.4317690461077359</c:v>
                </c:pt>
                <c:pt idx="1">
                  <c:v>1.4248194041405255</c:v>
                </c:pt>
                <c:pt idx="2">
                  <c:v>0.47115361963768293</c:v>
                </c:pt>
                <c:pt idx="3">
                  <c:v>0.93412110880175625</c:v>
                </c:pt>
                <c:pt idx="4">
                  <c:v>4.1246184727912656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Data'!$A$33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Data'!$B$33:$F$33</c:f>
              <c:numCache>
                <c:formatCode>#,##0.00</c:formatCode>
                <c:ptCount val="5"/>
                <c:pt idx="0">
                  <c:v>2.5693601917118709</c:v>
                </c:pt>
                <c:pt idx="1">
                  <c:v>2.6672687664068042</c:v>
                </c:pt>
                <c:pt idx="2">
                  <c:v>2.3861033341817257</c:v>
                </c:pt>
                <c:pt idx="3">
                  <c:v>3.0817013408422111</c:v>
                </c:pt>
                <c:pt idx="4">
                  <c:v>3.802326548556898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32640"/>
        <c:axId val="165636736"/>
      </c:lineChart>
      <c:catAx>
        <c:axId val="165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636736"/>
        <c:crosses val="autoZero"/>
        <c:auto val="1"/>
        <c:lblAlgn val="ctr"/>
        <c:lblOffset val="100"/>
        <c:noMultiLvlLbl val="0"/>
      </c:catAx>
      <c:valAx>
        <c:axId val="165636736"/>
        <c:scaling>
          <c:orientation val="minMax"/>
          <c:max val="2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5632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800" b="1" i="0" baseline="0"/>
              <a:t>Unrestrained PMV Occupant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Data'!$A$39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Data'!$B$39:$F$39</c:f>
              <c:numCache>
                <c:formatCode>#,##0.00</c:formatCode>
                <c:ptCount val="5"/>
                <c:pt idx="0">
                  <c:v>2.3206163557040753</c:v>
                </c:pt>
                <c:pt idx="1">
                  <c:v>5.5159479846105048</c:v>
                </c:pt>
                <c:pt idx="2">
                  <c:v>4.065077371972647</c:v>
                </c:pt>
                <c:pt idx="3">
                  <c:v>6.6664592657117332</c:v>
                </c:pt>
                <c:pt idx="4">
                  <c:v>5.6504050905803389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Data'!$A$40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Data'!$B$40:$F$40</c:f>
              <c:numCache>
                <c:formatCode>#,##0.00</c:formatCode>
                <c:ptCount val="5"/>
                <c:pt idx="0">
                  <c:v>8.4505455296614151</c:v>
                </c:pt>
                <c:pt idx="1">
                  <c:v>15.011070664615152</c:v>
                </c:pt>
                <c:pt idx="2">
                  <c:v>10.27720422673381</c:v>
                </c:pt>
                <c:pt idx="3">
                  <c:v>4.6562305020347727</c:v>
                </c:pt>
                <c:pt idx="4">
                  <c:v>12.029128998528748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Data'!$A$41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Data'!$B$41:$F$41</c:f>
              <c:numCache>
                <c:formatCode>#,##0.00</c:formatCode>
                <c:ptCount val="5"/>
                <c:pt idx="0">
                  <c:v>1.9709509979347253</c:v>
                </c:pt>
                <c:pt idx="1">
                  <c:v>3.4604662493805769</c:v>
                </c:pt>
                <c:pt idx="2">
                  <c:v>1.8994383089572087</c:v>
                </c:pt>
                <c:pt idx="3">
                  <c:v>4.1354782680617026</c:v>
                </c:pt>
                <c:pt idx="4">
                  <c:v>3.6597719177858381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Data'!$A$42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Data'!$B$42:$F$42</c:f>
              <c:numCache>
                <c:formatCode>#,##0.00</c:formatCode>
                <c:ptCount val="5"/>
                <c:pt idx="0">
                  <c:v>8.0140620074691071</c:v>
                </c:pt>
                <c:pt idx="1">
                  <c:v>6.8834056973419457</c:v>
                </c:pt>
                <c:pt idx="2">
                  <c:v>6.299344868133713</c:v>
                </c:pt>
                <c:pt idx="3">
                  <c:v>9.8755165155019622</c:v>
                </c:pt>
                <c:pt idx="4">
                  <c:v>18.046167251878089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Data'!$A$43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Data'!$B$43:$F$43</c:f>
              <c:numCache>
                <c:formatCode>#,##0.00</c:formatCode>
                <c:ptCount val="5"/>
                <c:pt idx="0">
                  <c:v>8.9956640899086633</c:v>
                </c:pt>
                <c:pt idx="1">
                  <c:v>13.24200363553191</c:v>
                </c:pt>
                <c:pt idx="2">
                  <c:v>9.0235333750421116</c:v>
                </c:pt>
                <c:pt idx="3">
                  <c:v>9.6137091492468247</c:v>
                </c:pt>
                <c:pt idx="4">
                  <c:v>8.9385208535691518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Data'!$A$44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Data'!$B$44:$F$44</c:f>
              <c:numCache>
                <c:formatCode>#,##0.00</c:formatCode>
                <c:ptCount val="5"/>
                <c:pt idx="0">
                  <c:v>7.1588452305386792</c:v>
                </c:pt>
                <c:pt idx="1">
                  <c:v>5.2243378151819266</c:v>
                </c:pt>
                <c:pt idx="2">
                  <c:v>3.7692289571014634</c:v>
                </c:pt>
                <c:pt idx="3">
                  <c:v>3.2694238808061464</c:v>
                </c:pt>
                <c:pt idx="4">
                  <c:v>5.4994912970550214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Data'!$A$45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Data'!$B$45:$F$45</c:f>
              <c:numCache>
                <c:formatCode>#,##0.00</c:formatCode>
                <c:ptCount val="5"/>
                <c:pt idx="0">
                  <c:v>4.5747144876821109</c:v>
                </c:pt>
                <c:pt idx="1">
                  <c:v>6.1409211133552004</c:v>
                </c:pt>
                <c:pt idx="2">
                  <c:v>4.2215674373984378</c:v>
                </c:pt>
                <c:pt idx="3">
                  <c:v>5.6195730333005027</c:v>
                </c:pt>
                <c:pt idx="4">
                  <c:v>6.8917168692593771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7008"/>
        <c:axId val="169637376"/>
      </c:lineChart>
      <c:catAx>
        <c:axId val="1696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637376"/>
        <c:crosses val="autoZero"/>
        <c:auto val="1"/>
        <c:lblAlgn val="ctr"/>
        <c:lblOffset val="100"/>
        <c:noMultiLvlLbl val="0"/>
      </c:catAx>
      <c:valAx>
        <c:axId val="169637376"/>
        <c:scaling>
          <c:orientation val="minMax"/>
          <c:max val="3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69627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Impaired Driving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Data'!$A$52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Data'!$B$52:$F$52</c:f>
              <c:numCache>
                <c:formatCode>#,##0.00</c:formatCode>
                <c:ptCount val="5"/>
                <c:pt idx="0">
                  <c:v>3.7129861691265207</c:v>
                </c:pt>
                <c:pt idx="1">
                  <c:v>6.8949349807631304</c:v>
                </c:pt>
                <c:pt idx="2">
                  <c:v>5.4201031626301956</c:v>
                </c:pt>
                <c:pt idx="3">
                  <c:v>6.6664592657117332</c:v>
                </c:pt>
                <c:pt idx="4">
                  <c:v>8.2582843631558802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Data'!$A$53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Data'!$B$53:$F$53</c:f>
              <c:numCache>
                <c:formatCode>#,##0.00</c:formatCode>
                <c:ptCount val="5"/>
                <c:pt idx="0">
                  <c:v>6.5726465230699889</c:v>
                </c:pt>
                <c:pt idx="1">
                  <c:v>17.825646414230494</c:v>
                </c:pt>
                <c:pt idx="2">
                  <c:v>10.27720422673381</c:v>
                </c:pt>
                <c:pt idx="3">
                  <c:v>3.7249844016278186</c:v>
                </c:pt>
                <c:pt idx="4">
                  <c:v>8.3278585374429781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Data'!$A$54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Data'!$B$54:$F$54</c:f>
              <c:numCache>
                <c:formatCode>#,##0.00</c:formatCode>
                <c:ptCount val="5"/>
                <c:pt idx="0">
                  <c:v>2.6748620686256985</c:v>
                </c:pt>
                <c:pt idx="1">
                  <c:v>4.5678154491823619</c:v>
                </c:pt>
                <c:pt idx="2">
                  <c:v>2.7134832985102979</c:v>
                </c:pt>
                <c:pt idx="3">
                  <c:v>4.6690883671664389</c:v>
                </c:pt>
                <c:pt idx="4">
                  <c:v>3.5290657778649157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Data'!$A$55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Data'!$B$55:$F$55</c:f>
              <c:numCache>
                <c:formatCode>#,##0.00</c:formatCode>
                <c:ptCount val="5"/>
                <c:pt idx="0">
                  <c:v>4.8084372044814643</c:v>
                </c:pt>
                <c:pt idx="1">
                  <c:v>4.2359419675950436</c:v>
                </c:pt>
                <c:pt idx="2">
                  <c:v>4.1995632454224756</c:v>
                </c:pt>
                <c:pt idx="3">
                  <c:v>7.2766963798435516</c:v>
                </c:pt>
                <c:pt idx="4">
                  <c:v>8.7652812366265014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Data'!$A$56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Data'!$B$56:$F$56</c:f>
              <c:numCache>
                <c:formatCode>#,##0.00</c:formatCode>
                <c:ptCount val="5"/>
                <c:pt idx="0">
                  <c:v>11.394507847217641</c:v>
                </c:pt>
                <c:pt idx="1">
                  <c:v>8.4267295862475784</c:v>
                </c:pt>
                <c:pt idx="2">
                  <c:v>6.0156889166947414</c:v>
                </c:pt>
                <c:pt idx="3">
                  <c:v>8.411995505590971</c:v>
                </c:pt>
                <c:pt idx="4">
                  <c:v>5.3631125121414911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Data'!$A$57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Data'!$B$57:$F$57</c:f>
              <c:numCache>
                <c:formatCode>#,##0.00</c:formatCode>
                <c:ptCount val="5"/>
                <c:pt idx="0">
                  <c:v>5.2498198357283652</c:v>
                </c:pt>
                <c:pt idx="1">
                  <c:v>3.3245786096612258</c:v>
                </c:pt>
                <c:pt idx="2">
                  <c:v>5.1826898160145118</c:v>
                </c:pt>
                <c:pt idx="3">
                  <c:v>2.8023633264052683</c:v>
                </c:pt>
                <c:pt idx="4">
                  <c:v>3.2080365899487622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Data'!$A$58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Data'!$B$58:$F$58</c:f>
              <c:numCache>
                <c:formatCode>#,##0.00</c:formatCode>
                <c:ptCount val="5"/>
                <c:pt idx="0">
                  <c:v>4.5747144876821109</c:v>
                </c:pt>
                <c:pt idx="1">
                  <c:v>5.9548325947686793</c:v>
                </c:pt>
                <c:pt idx="2">
                  <c:v>4.4051138477201084</c:v>
                </c:pt>
                <c:pt idx="3">
                  <c:v>5.3174454508649918</c:v>
                </c:pt>
                <c:pt idx="4">
                  <c:v>5.2281990042657354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56128"/>
        <c:axId val="170658048"/>
      </c:lineChart>
      <c:catAx>
        <c:axId val="17065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658048"/>
        <c:crosses val="autoZero"/>
        <c:auto val="1"/>
        <c:lblAlgn val="ctr"/>
        <c:lblOffset val="100"/>
        <c:noMultiLvlLbl val="0"/>
      </c:catAx>
      <c:valAx>
        <c:axId val="170658048"/>
        <c:scaling>
          <c:orientation val="minMax"/>
          <c:max val="25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70656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Youthful Driver Fatality Rate per 100,000 Population by District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Data'!$A$65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Data'!$B$65:$F$65</c:f>
              <c:numCache>
                <c:formatCode>#,##0.00</c:formatCode>
                <c:ptCount val="5"/>
                <c:pt idx="0">
                  <c:v>0.92824654228163017</c:v>
                </c:pt>
                <c:pt idx="1">
                  <c:v>2.2983116602543769</c:v>
                </c:pt>
                <c:pt idx="2">
                  <c:v>0</c:v>
                </c:pt>
                <c:pt idx="3">
                  <c:v>1.7777224708564621</c:v>
                </c:pt>
                <c:pt idx="4">
                  <c:v>1.3039396362877704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Data'!$A$66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Data'!$B$66:$F$66</c:f>
              <c:numCache>
                <c:formatCode>#,##0.00</c:formatCode>
                <c:ptCount val="5"/>
                <c:pt idx="0">
                  <c:v>0</c:v>
                </c:pt>
                <c:pt idx="1">
                  <c:v>3.7527676661537881</c:v>
                </c:pt>
                <c:pt idx="2">
                  <c:v>0.93429129333943739</c:v>
                </c:pt>
                <c:pt idx="3">
                  <c:v>1.8624922008139093</c:v>
                </c:pt>
                <c:pt idx="4">
                  <c:v>1.8506352305428841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Data'!$A$67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Data'!$B$67:$F$67</c:f>
              <c:numCache>
                <c:formatCode>#,##0.00</c:formatCode>
                <c:ptCount val="5"/>
                <c:pt idx="0">
                  <c:v>0.84469328482916795</c:v>
                </c:pt>
                <c:pt idx="1">
                  <c:v>1.1073491998017846</c:v>
                </c:pt>
                <c:pt idx="2">
                  <c:v>0.67837082462757448</c:v>
                </c:pt>
                <c:pt idx="3">
                  <c:v>2.0010378716427595</c:v>
                </c:pt>
                <c:pt idx="4">
                  <c:v>0.91494297944645953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Data'!$A$68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Data'!$B$68:$F$68</c:f>
              <c:numCache>
                <c:formatCode>#,##0.00</c:formatCode>
                <c:ptCount val="5"/>
                <c:pt idx="0">
                  <c:v>0</c:v>
                </c:pt>
                <c:pt idx="1">
                  <c:v>2.1179709837975218</c:v>
                </c:pt>
                <c:pt idx="2">
                  <c:v>4.1995632454224756</c:v>
                </c:pt>
                <c:pt idx="3">
                  <c:v>3.1185841627900937</c:v>
                </c:pt>
                <c:pt idx="4">
                  <c:v>2.5780238931254416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Data'!$A$69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Data'!$B$69:$F$69</c:f>
              <c:numCache>
                <c:formatCode>#,##0.00</c:formatCode>
                <c:ptCount val="5"/>
                <c:pt idx="0">
                  <c:v>1.1994218786544883</c:v>
                </c:pt>
                <c:pt idx="1">
                  <c:v>2.4076370246421654</c:v>
                </c:pt>
                <c:pt idx="2">
                  <c:v>2.4062755666778965</c:v>
                </c:pt>
                <c:pt idx="3">
                  <c:v>3.6051409309675591</c:v>
                </c:pt>
                <c:pt idx="4">
                  <c:v>2.9795069511897174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Data'!$A$70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Data'!$B$70:$F$70</c:f>
              <c:numCache>
                <c:formatCode>#,##0.00</c:formatCode>
                <c:ptCount val="5"/>
                <c:pt idx="0">
                  <c:v>1.9090253948103146</c:v>
                </c:pt>
                <c:pt idx="1">
                  <c:v>0.47493980138017516</c:v>
                </c:pt>
                <c:pt idx="2">
                  <c:v>0.94230723927536586</c:v>
                </c:pt>
                <c:pt idx="3">
                  <c:v>0.46706055440087813</c:v>
                </c:pt>
                <c:pt idx="4">
                  <c:v>2.2914547071062588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Data'!$A$71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Data'!$B$71:$F$71</c:f>
              <c:numCache>
                <c:formatCode>#,##0.00</c:formatCode>
                <c:ptCount val="5"/>
                <c:pt idx="0">
                  <c:v>0.87734250448698015</c:v>
                </c:pt>
                <c:pt idx="1">
                  <c:v>1.612767161083184</c:v>
                </c:pt>
                <c:pt idx="2">
                  <c:v>1.2236427354778081</c:v>
                </c:pt>
                <c:pt idx="3">
                  <c:v>2.0544675605614739</c:v>
                </c:pt>
                <c:pt idx="4">
                  <c:v>1.6041065126724412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2928"/>
        <c:axId val="181217920"/>
      </c:lineChart>
      <c:catAx>
        <c:axId val="1809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217920"/>
        <c:crosses val="autoZero"/>
        <c:auto val="1"/>
        <c:lblAlgn val="ctr"/>
        <c:lblOffset val="100"/>
        <c:noMultiLvlLbl val="0"/>
      </c:catAx>
      <c:valAx>
        <c:axId val="181217920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09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Mature Driver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Data'!$A$78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Data'!$B$78:$F$78</c:f>
              <c:numCache>
                <c:formatCode>#,##0.00</c:formatCode>
                <c:ptCount val="5"/>
                <c:pt idx="0">
                  <c:v>2.3206163557040753</c:v>
                </c:pt>
                <c:pt idx="1">
                  <c:v>1.8386493282035017</c:v>
                </c:pt>
                <c:pt idx="2">
                  <c:v>3.6134021084201309</c:v>
                </c:pt>
                <c:pt idx="3">
                  <c:v>2.2221530885705776</c:v>
                </c:pt>
                <c:pt idx="4">
                  <c:v>3.042525818004798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Data'!$A$79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Data'!$B$79:$F$79</c:f>
              <c:numCache>
                <c:formatCode>#,##0.00</c:formatCode>
                <c:ptCount val="5"/>
                <c:pt idx="0">
                  <c:v>3.7557980131828503</c:v>
                </c:pt>
                <c:pt idx="1">
                  <c:v>5.6291514992306828</c:v>
                </c:pt>
                <c:pt idx="2">
                  <c:v>8.4086216400549354</c:v>
                </c:pt>
                <c:pt idx="3">
                  <c:v>1.8624922008139093</c:v>
                </c:pt>
                <c:pt idx="4">
                  <c:v>7.4025409221715366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Data'!$A$80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Data'!$B$80:$F$80</c:f>
              <c:numCache>
                <c:formatCode>#,##0.00</c:formatCode>
                <c:ptCount val="5"/>
                <c:pt idx="0">
                  <c:v>1.8301687837965306</c:v>
                </c:pt>
                <c:pt idx="1">
                  <c:v>1.2457678497770077</c:v>
                </c:pt>
                <c:pt idx="2">
                  <c:v>1.4924158141806638</c:v>
                </c:pt>
                <c:pt idx="3">
                  <c:v>1.7342328220903913</c:v>
                </c:pt>
                <c:pt idx="4">
                  <c:v>1.3070613992092279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Data'!$A$81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Data'!$B$81:$F$81</c:f>
              <c:numCache>
                <c:formatCode>#,##0.00</c:formatCode>
                <c:ptCount val="5"/>
                <c:pt idx="0">
                  <c:v>3.2056248029876429</c:v>
                </c:pt>
                <c:pt idx="1">
                  <c:v>6.353912951392565</c:v>
                </c:pt>
                <c:pt idx="2">
                  <c:v>4.1995632454224756</c:v>
                </c:pt>
                <c:pt idx="3">
                  <c:v>3.6383481899217758</c:v>
                </c:pt>
                <c:pt idx="4">
                  <c:v>6.1872573435010594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Data'!$A$82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Data'!$B$82:$F$82</c:f>
              <c:numCache>
                <c:formatCode>#,##0.00</c:formatCode>
                <c:ptCount val="5"/>
                <c:pt idx="0">
                  <c:v>3.598265635963465</c:v>
                </c:pt>
                <c:pt idx="1">
                  <c:v>1.8057277684816238</c:v>
                </c:pt>
                <c:pt idx="2">
                  <c:v>3.0078444583473707</c:v>
                </c:pt>
                <c:pt idx="3">
                  <c:v>4.2059977527954855</c:v>
                </c:pt>
                <c:pt idx="4">
                  <c:v>2.3836055609517741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Data'!$A$83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Data'!$B$83:$F$83</c:f>
              <c:numCache>
                <c:formatCode>#,##0.00</c:formatCode>
                <c:ptCount val="5"/>
                <c:pt idx="0">
                  <c:v>1.9090253948103146</c:v>
                </c:pt>
                <c:pt idx="1">
                  <c:v>0.47493980138017516</c:v>
                </c:pt>
                <c:pt idx="2">
                  <c:v>3.2980753374637803</c:v>
                </c:pt>
                <c:pt idx="3">
                  <c:v>3.736484435207025</c:v>
                </c:pt>
                <c:pt idx="4">
                  <c:v>4.5829094142125175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Data'!$A$84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Data'!$B$84:$F$84</c:f>
              <c:numCache>
                <c:formatCode>#,##0.00</c:formatCode>
                <c:ptCount val="5"/>
                <c:pt idx="0">
                  <c:v>2.3813582264646604</c:v>
                </c:pt>
                <c:pt idx="1">
                  <c:v>2.1710327168427477</c:v>
                </c:pt>
                <c:pt idx="2">
                  <c:v>2.9367425651467394</c:v>
                </c:pt>
                <c:pt idx="3">
                  <c:v>2.5378716924582916</c:v>
                </c:pt>
                <c:pt idx="4">
                  <c:v>3.0299789683812781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617792"/>
        <c:axId val="181633024"/>
      </c:lineChart>
      <c:catAx>
        <c:axId val="1816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633024"/>
        <c:crosses val="autoZero"/>
        <c:auto val="1"/>
        <c:lblAlgn val="ctr"/>
        <c:lblOffset val="100"/>
        <c:noMultiLvlLbl val="0"/>
      </c:catAx>
      <c:valAx>
        <c:axId val="181633024"/>
        <c:scaling>
          <c:orientation val="minMax"/>
          <c:max val="1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161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1" i="0" baseline="0"/>
              <a:t>CMV Fatality Rate per 100,000 Population by District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Data'!$A$91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Data'!$B$91:$F$91</c:f>
              <c:numCache>
                <c:formatCode>#,##0.00</c:formatCode>
                <c:ptCount val="5"/>
                <c:pt idx="0">
                  <c:v>1.8564930845632603</c:v>
                </c:pt>
                <c:pt idx="1">
                  <c:v>1.8386493282035017</c:v>
                </c:pt>
                <c:pt idx="2">
                  <c:v>2.2583763177625817</c:v>
                </c:pt>
                <c:pt idx="3">
                  <c:v>2.6665837062846935</c:v>
                </c:pt>
                <c:pt idx="4">
                  <c:v>3.042525818004798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Data'!$A$92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Data'!$B$92:$F$92</c:f>
              <c:numCache>
                <c:formatCode>#,##0.00</c:formatCode>
                <c:ptCount val="5"/>
                <c:pt idx="0">
                  <c:v>0</c:v>
                </c:pt>
                <c:pt idx="1">
                  <c:v>4.6909595826922352</c:v>
                </c:pt>
                <c:pt idx="2">
                  <c:v>4.6714564666971867</c:v>
                </c:pt>
                <c:pt idx="3">
                  <c:v>0.93124610040695466</c:v>
                </c:pt>
                <c:pt idx="4">
                  <c:v>4.6265880763572103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Data'!$A$93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Data'!$B$93:$F$93</c:f>
              <c:numCache>
                <c:formatCode>#,##0.00</c:formatCode>
                <c:ptCount val="5"/>
                <c:pt idx="0">
                  <c:v>0.28156442827638928</c:v>
                </c:pt>
                <c:pt idx="1">
                  <c:v>1.9378610996531229</c:v>
                </c:pt>
                <c:pt idx="2">
                  <c:v>0.40702249477654467</c:v>
                </c:pt>
                <c:pt idx="3">
                  <c:v>1.6008302973142077</c:v>
                </c:pt>
                <c:pt idx="4">
                  <c:v>1.0456491193673823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Data'!$A$94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Data'!$B$94:$F$94</c:f>
              <c:numCache>
                <c:formatCode>#,##0.00</c:formatCode>
                <c:ptCount val="5"/>
                <c:pt idx="0">
                  <c:v>3.2056248029876429</c:v>
                </c:pt>
                <c:pt idx="1">
                  <c:v>3.7064492216456637</c:v>
                </c:pt>
                <c:pt idx="2">
                  <c:v>3.1496724340668565</c:v>
                </c:pt>
                <c:pt idx="3">
                  <c:v>4.67787624418514</c:v>
                </c:pt>
                <c:pt idx="4">
                  <c:v>4.6404430076257945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Data'!$A$95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Data'!$B$95:$F$95</c:f>
              <c:numCache>
                <c:formatCode>#,##0.00</c:formatCode>
                <c:ptCount val="5"/>
                <c:pt idx="0">
                  <c:v>0.59971093932724417</c:v>
                </c:pt>
                <c:pt idx="1">
                  <c:v>3.0095462808027067</c:v>
                </c:pt>
                <c:pt idx="2">
                  <c:v>3.0078444583473707</c:v>
                </c:pt>
                <c:pt idx="3">
                  <c:v>2.4034272873117062</c:v>
                </c:pt>
                <c:pt idx="4">
                  <c:v>2.3836055609517741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Data'!$A$96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Data'!$B$96:$F$96</c:f>
              <c:numCache>
                <c:formatCode>#,##0.00</c:formatCode>
                <c:ptCount val="5"/>
                <c:pt idx="0">
                  <c:v>0.95451269740515732</c:v>
                </c:pt>
                <c:pt idx="1">
                  <c:v>0.47493980138017516</c:v>
                </c:pt>
                <c:pt idx="2">
                  <c:v>0.47115361963768293</c:v>
                </c:pt>
                <c:pt idx="3">
                  <c:v>0.93412110880175625</c:v>
                </c:pt>
                <c:pt idx="4">
                  <c:v>1.8331637656850068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Data'!$A$97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Data'!$B$97:$F$97</c:f>
              <c:numCache>
                <c:formatCode>#,##0.00</c:formatCode>
                <c:ptCount val="5"/>
                <c:pt idx="0">
                  <c:v>0.94000982623605023</c:v>
                </c:pt>
                <c:pt idx="1">
                  <c:v>2.2330622230382549</c:v>
                </c:pt>
                <c:pt idx="2">
                  <c:v>1.52955341934726</c:v>
                </c:pt>
                <c:pt idx="3">
                  <c:v>2.0544675605614739</c:v>
                </c:pt>
                <c:pt idx="4">
                  <c:v>2.1982200358844564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38560"/>
        <c:axId val="183140352"/>
      </c:lineChart>
      <c:catAx>
        <c:axId val="18313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140352"/>
        <c:crosses val="autoZero"/>
        <c:auto val="1"/>
        <c:lblAlgn val="ctr"/>
        <c:lblOffset val="100"/>
        <c:noMultiLvlLbl val="0"/>
      </c:catAx>
      <c:valAx>
        <c:axId val="183140352"/>
        <c:scaling>
          <c:orientation val="minMax"/>
          <c:max val="8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313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 b="1" i="0" baseline="0"/>
              <a:t>Single Vehicle Run-Off-Road Fatality Rate per 100,000 Population by District</a:t>
            </a:r>
            <a:endParaRPr lang="en-US" sz="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41666666666666"/>
          <c:y val="3.9024390243902439E-2"/>
          <c:w val="0.63541666666666663"/>
          <c:h val="0.78048780487804881"/>
        </c:manualLayout>
      </c:layout>
      <c:lineChart>
        <c:grouping val="standard"/>
        <c:varyColors val="0"/>
        <c:ser>
          <c:idx val="0"/>
          <c:order val="0"/>
          <c:tx>
            <c:strRef>
              <c:f>'Rate Comparison Data'!$A$103</c:f>
              <c:strCache>
                <c:ptCount val="1"/>
                <c:pt idx="0">
                  <c:v>District 1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Data'!$B$103:$F$103</c:f>
              <c:numCache>
                <c:formatCode>#,##0.00</c:formatCode>
                <c:ptCount val="5"/>
                <c:pt idx="0">
                  <c:v>3.2488628979857057</c:v>
                </c:pt>
                <c:pt idx="1">
                  <c:v>5.5159479846105048</c:v>
                </c:pt>
                <c:pt idx="2">
                  <c:v>5.4201031626301956</c:v>
                </c:pt>
                <c:pt idx="3">
                  <c:v>7.1108898834258483</c:v>
                </c:pt>
                <c:pt idx="4">
                  <c:v>7.3889912722973667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'Rate Comparison Data'!$A$104</c:f>
              <c:strCache>
                <c:ptCount val="1"/>
                <c:pt idx="0">
                  <c:v>District 2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Data'!$B$104:$F$104</c:f>
              <c:numCache>
                <c:formatCode>#,##0.00</c:formatCode>
                <c:ptCount val="5"/>
                <c:pt idx="0">
                  <c:v>12.206343542844266</c:v>
                </c:pt>
                <c:pt idx="1">
                  <c:v>15.949262581153601</c:v>
                </c:pt>
                <c:pt idx="2">
                  <c:v>18.685825866788747</c:v>
                </c:pt>
                <c:pt idx="3">
                  <c:v>10.243707104476501</c:v>
                </c:pt>
                <c:pt idx="4">
                  <c:v>15.730399459614516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'Rate Comparison Data'!$A$105</c:f>
              <c:strCache>
                <c:ptCount val="1"/>
                <c:pt idx="0">
                  <c:v>District 3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Data'!$B$105:$F$105</c:f>
              <c:numCache>
                <c:formatCode>#,##0.00</c:formatCode>
                <c:ptCount val="5"/>
                <c:pt idx="0">
                  <c:v>3.0972087110402824</c:v>
                </c:pt>
                <c:pt idx="1">
                  <c:v>4.2909781492319148</c:v>
                </c:pt>
                <c:pt idx="2">
                  <c:v>2.4421349686592682</c:v>
                </c:pt>
                <c:pt idx="3">
                  <c:v>4.9358934167188062</c:v>
                </c:pt>
                <c:pt idx="4">
                  <c:v>4.3133026173904518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'Rate Comparison Data'!$A$106</c:f>
              <c:strCache>
                <c:ptCount val="1"/>
                <c:pt idx="0">
                  <c:v>District 4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Data'!$B$106:$F$106</c:f>
              <c:numCache>
                <c:formatCode>#,##0.00</c:formatCode>
                <c:ptCount val="5"/>
                <c:pt idx="0">
                  <c:v>6.9455204064732268</c:v>
                </c:pt>
                <c:pt idx="1">
                  <c:v>10.060362173038229</c:v>
                </c:pt>
                <c:pt idx="2">
                  <c:v>9.4490173022005717</c:v>
                </c:pt>
                <c:pt idx="3">
                  <c:v>8.3162244341069176</c:v>
                </c:pt>
                <c:pt idx="4">
                  <c:v>17.014957694627913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'Rate Comparison Data'!$A$107</c:f>
              <c:strCache>
                <c:ptCount val="1"/>
                <c:pt idx="0">
                  <c:v>District 5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Data'!$B$107:$F$107</c:f>
              <c:numCache>
                <c:formatCode>#,##0.00</c:formatCode>
                <c:ptCount val="5"/>
                <c:pt idx="0">
                  <c:v>10.794796907890396</c:v>
                </c:pt>
                <c:pt idx="1">
                  <c:v>9.0286388424081192</c:v>
                </c:pt>
                <c:pt idx="2">
                  <c:v>12.031377833389483</c:v>
                </c:pt>
                <c:pt idx="3">
                  <c:v>10.21456597107475</c:v>
                </c:pt>
                <c:pt idx="4">
                  <c:v>8.9385208535691518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'Rate Comparison Data'!$A$108</c:f>
              <c:strCache>
                <c:ptCount val="1"/>
                <c:pt idx="0">
                  <c:v>District 6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Data'!$B$108:$F$108</c:f>
              <c:numCache>
                <c:formatCode>#,##0.00</c:formatCode>
                <c:ptCount val="5"/>
                <c:pt idx="0">
                  <c:v>9.0678706253489949</c:v>
                </c:pt>
                <c:pt idx="1">
                  <c:v>4.7493980138017511</c:v>
                </c:pt>
                <c:pt idx="2">
                  <c:v>6.5961506749275607</c:v>
                </c:pt>
                <c:pt idx="3">
                  <c:v>6.0717872072114156</c:v>
                </c:pt>
                <c:pt idx="4">
                  <c:v>4.5829094142125175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'Rate Comparison Data'!$A$109</c:f>
              <c:strCache>
                <c:ptCount val="1"/>
                <c:pt idx="0">
                  <c:v>Statewide</c:v>
                </c:pt>
              </c:strCache>
            </c:strRef>
          </c:tx>
          <c:marker>
            <c:symbol val="none"/>
          </c:marker>
          <c:cat>
            <c:numRef>
              <c:f>'Rate Comparison Data'!$B$2:$F$2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'Rate Comparison Data'!$B$109:$F$109</c:f>
              <c:numCache>
                <c:formatCode>#,##0.00</c:formatCode>
                <c:ptCount val="5"/>
                <c:pt idx="0">
                  <c:v>5.7653936009144413</c:v>
                </c:pt>
                <c:pt idx="1">
                  <c:v>6.4510686443327359</c:v>
                </c:pt>
                <c:pt idx="2">
                  <c:v>6.2405779509368209</c:v>
                </c:pt>
                <c:pt idx="3">
                  <c:v>6.6468068135812395</c:v>
                </c:pt>
                <c:pt idx="4">
                  <c:v>7.4264190401501926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06400"/>
        <c:axId val="184845056"/>
      </c:lineChart>
      <c:catAx>
        <c:axId val="18480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845056"/>
        <c:crosses val="autoZero"/>
        <c:auto val="1"/>
        <c:lblAlgn val="ctr"/>
        <c:lblOffset val="100"/>
        <c:noMultiLvlLbl val="0"/>
      </c:catAx>
      <c:valAx>
        <c:axId val="184845056"/>
        <c:scaling>
          <c:orientation val="minMax"/>
          <c:max val="25"/>
          <c:min val="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84806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28575</xdr:rowOff>
    </xdr:from>
    <xdr:to>
      <xdr:col>15</xdr:col>
      <xdr:colOff>600075</xdr:colOff>
      <xdr:row>10</xdr:row>
      <xdr:rowOff>76200</xdr:rowOff>
    </xdr:to>
    <xdr:graphicFrame macro="">
      <xdr:nvGraphicFramePr>
        <xdr:cNvPr id="10609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11</xdr:row>
      <xdr:rowOff>104775</xdr:rowOff>
    </xdr:from>
    <xdr:to>
      <xdr:col>15</xdr:col>
      <xdr:colOff>590550</xdr:colOff>
      <xdr:row>21</xdr:row>
      <xdr:rowOff>152400</xdr:rowOff>
    </xdr:to>
    <xdr:graphicFrame macro="">
      <xdr:nvGraphicFramePr>
        <xdr:cNvPr id="106097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285750</xdr:colOff>
      <xdr:row>23</xdr:row>
      <xdr:rowOff>76200</xdr:rowOff>
    </xdr:from>
    <xdr:to>
      <xdr:col>15</xdr:col>
      <xdr:colOff>590550</xdr:colOff>
      <xdr:row>33</xdr:row>
      <xdr:rowOff>123825</xdr:rowOff>
    </xdr:to>
    <xdr:graphicFrame macro="">
      <xdr:nvGraphicFramePr>
        <xdr:cNvPr id="10609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285750</xdr:colOff>
      <xdr:row>36</xdr:row>
      <xdr:rowOff>19050</xdr:rowOff>
    </xdr:from>
    <xdr:to>
      <xdr:col>15</xdr:col>
      <xdr:colOff>590550</xdr:colOff>
      <xdr:row>46</xdr:row>
      <xdr:rowOff>66675</xdr:rowOff>
    </xdr:to>
    <xdr:graphicFrame macro="">
      <xdr:nvGraphicFramePr>
        <xdr:cNvPr id="106097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38100</xdr:colOff>
      <xdr:row>49</xdr:row>
      <xdr:rowOff>0</xdr:rowOff>
    </xdr:from>
    <xdr:to>
      <xdr:col>15</xdr:col>
      <xdr:colOff>342900</xdr:colOff>
      <xdr:row>59</xdr:row>
      <xdr:rowOff>47625</xdr:rowOff>
    </xdr:to>
    <xdr:graphicFrame macro="">
      <xdr:nvGraphicFramePr>
        <xdr:cNvPr id="10609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61</xdr:row>
      <xdr:rowOff>0</xdr:rowOff>
    </xdr:from>
    <xdr:to>
      <xdr:col>15</xdr:col>
      <xdr:colOff>304800</xdr:colOff>
      <xdr:row>71</xdr:row>
      <xdr:rowOff>47625</xdr:rowOff>
    </xdr:to>
    <xdr:graphicFrame macro="">
      <xdr:nvGraphicFramePr>
        <xdr:cNvPr id="10609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15</xdr:col>
      <xdr:colOff>304800</xdr:colOff>
      <xdr:row>84</xdr:row>
      <xdr:rowOff>47625</xdr:rowOff>
    </xdr:to>
    <xdr:graphicFrame macro="">
      <xdr:nvGraphicFramePr>
        <xdr:cNvPr id="10609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15</xdr:col>
      <xdr:colOff>304800</xdr:colOff>
      <xdr:row>97</xdr:row>
      <xdr:rowOff>47625</xdr:rowOff>
    </xdr:to>
    <xdr:graphicFrame macro="">
      <xdr:nvGraphicFramePr>
        <xdr:cNvPr id="106098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15</xdr:col>
      <xdr:colOff>304800</xdr:colOff>
      <xdr:row>109</xdr:row>
      <xdr:rowOff>47625</xdr:rowOff>
    </xdr:to>
    <xdr:graphicFrame macro="">
      <xdr:nvGraphicFramePr>
        <xdr:cNvPr id="106098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600075</xdr:colOff>
      <xdr:row>112</xdr:row>
      <xdr:rowOff>0</xdr:rowOff>
    </xdr:from>
    <xdr:to>
      <xdr:col>15</xdr:col>
      <xdr:colOff>295275</xdr:colOff>
      <xdr:row>122</xdr:row>
      <xdr:rowOff>47625</xdr:rowOff>
    </xdr:to>
    <xdr:graphicFrame macro="">
      <xdr:nvGraphicFramePr>
        <xdr:cNvPr id="106098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124</xdr:row>
      <xdr:rowOff>0</xdr:rowOff>
    </xdr:from>
    <xdr:to>
      <xdr:col>15</xdr:col>
      <xdr:colOff>304800</xdr:colOff>
      <xdr:row>134</xdr:row>
      <xdr:rowOff>47625</xdr:rowOff>
    </xdr:to>
    <xdr:graphicFrame macro="">
      <xdr:nvGraphicFramePr>
        <xdr:cNvPr id="106098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F28" sqref="F28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38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0.13117870722433461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3">
      <c r="A5" s="3" t="s">
        <v>9</v>
      </c>
      <c r="B5" s="4">
        <v>22</v>
      </c>
      <c r="C5" s="4">
        <v>27</v>
      </c>
      <c r="D5" s="4">
        <v>24</v>
      </c>
      <c r="E5" s="4">
        <v>31</v>
      </c>
      <c r="F5" s="4">
        <v>34</v>
      </c>
      <c r="G5" s="5">
        <f>SUM(B5:F5)</f>
        <v>138</v>
      </c>
      <c r="I5" t="s">
        <v>11</v>
      </c>
      <c r="J5">
        <v>215.45999999999998</v>
      </c>
      <c r="K5">
        <v>217.55100000000002</v>
      </c>
      <c r="L5">
        <v>221.39799999999997</v>
      </c>
      <c r="M5">
        <v>225.00700000000001</v>
      </c>
      <c r="N5">
        <v>230.07200000000003</v>
      </c>
      <c r="O5">
        <f>SUM(J5:N5)</f>
        <v>1109.4880000000001</v>
      </c>
    </row>
    <row r="6" spans="1:15" x14ac:dyDescent="0.3">
      <c r="A6" s="3" t="s">
        <v>10</v>
      </c>
      <c r="B6" s="17">
        <f t="shared" ref="B6:G6" si="0">B5/J$5*100</f>
        <v>10.21071196509793</v>
      </c>
      <c r="C6" s="17">
        <f t="shared" si="0"/>
        <v>12.410882965373636</v>
      </c>
      <c r="D6" s="17">
        <f t="shared" si="0"/>
        <v>10.840206325260391</v>
      </c>
      <c r="E6" s="17">
        <f t="shared" si="0"/>
        <v>13.777349149137583</v>
      </c>
      <c r="F6" s="17">
        <f t="shared" si="0"/>
        <v>14.777982544594733</v>
      </c>
      <c r="G6" s="18">
        <f t="shared" si="0"/>
        <v>12.438169678266011</v>
      </c>
      <c r="I6" t="s">
        <v>77</v>
      </c>
      <c r="O6" s="68">
        <f>O5/'Statewide Totals Check'!O5</f>
        <v>0.13562696765136537</v>
      </c>
    </row>
    <row r="7" spans="1:15" ht="4.5" customHeight="1" x14ac:dyDescent="0.3">
      <c r="A7" s="7"/>
      <c r="B7" s="8"/>
      <c r="C7" s="8"/>
      <c r="D7" s="8"/>
      <c r="E7" s="8"/>
      <c r="F7" s="8"/>
      <c r="G7" s="9"/>
    </row>
    <row r="8" spans="1:15" x14ac:dyDescent="0.3">
      <c r="A8" s="3" t="s">
        <v>16</v>
      </c>
      <c r="B8" s="4">
        <v>10</v>
      </c>
      <c r="C8" s="4">
        <v>9</v>
      </c>
      <c r="D8" s="4">
        <v>9</v>
      </c>
      <c r="E8" s="4">
        <v>10</v>
      </c>
      <c r="F8" s="4">
        <v>13</v>
      </c>
      <c r="G8" s="5">
        <f>SUM(B8:F8)</f>
        <v>51</v>
      </c>
      <c r="M8" t="s">
        <v>92</v>
      </c>
    </row>
    <row r="9" spans="1:15" x14ac:dyDescent="0.3">
      <c r="A9" s="3" t="s">
        <v>17</v>
      </c>
      <c r="B9" s="17">
        <f t="shared" ref="B9:G9" si="1">B8/J$5*100</f>
        <v>4.6412327114081506</v>
      </c>
      <c r="C9" s="17">
        <f t="shared" si="1"/>
        <v>4.1369609884578784</v>
      </c>
      <c r="D9" s="17">
        <f t="shared" si="1"/>
        <v>4.065077371972647</v>
      </c>
      <c r="E9" s="17">
        <f t="shared" si="1"/>
        <v>4.4443061771411552</v>
      </c>
      <c r="F9" s="17">
        <f t="shared" si="1"/>
        <v>5.6504050905803389</v>
      </c>
      <c r="G9" s="18">
        <f t="shared" si="1"/>
        <v>4.5967148810983076</v>
      </c>
    </row>
    <row r="10" spans="1:15" x14ac:dyDescent="0.3">
      <c r="A10" s="12" t="s">
        <v>13</v>
      </c>
      <c r="B10" s="54">
        <f t="shared" ref="B10:G10" si="2">B8/B$5</f>
        <v>0.45454545454545453</v>
      </c>
      <c r="C10" s="54">
        <f t="shared" si="2"/>
        <v>0.33333333333333331</v>
      </c>
      <c r="D10" s="54">
        <f t="shared" si="2"/>
        <v>0.375</v>
      </c>
      <c r="E10" s="54">
        <f t="shared" si="2"/>
        <v>0.32258064516129031</v>
      </c>
      <c r="F10" s="54">
        <f t="shared" si="2"/>
        <v>0.38235294117647056</v>
      </c>
      <c r="G10" s="58">
        <f t="shared" si="2"/>
        <v>0.36956521739130432</v>
      </c>
      <c r="I10" t="s">
        <v>92</v>
      </c>
    </row>
    <row r="11" spans="1:15" ht="4.5" customHeight="1" x14ac:dyDescent="0.3">
      <c r="A11" s="7"/>
      <c r="B11" s="8"/>
      <c r="C11" s="8"/>
      <c r="D11" s="8"/>
      <c r="E11" s="8"/>
      <c r="F11" s="8"/>
      <c r="G11" s="9"/>
    </row>
    <row r="12" spans="1:15" x14ac:dyDescent="0.3">
      <c r="A12" s="3" t="s">
        <v>86</v>
      </c>
      <c r="B12" s="4">
        <v>5</v>
      </c>
      <c r="C12" s="4">
        <v>8</v>
      </c>
      <c r="D12" s="4">
        <v>2</v>
      </c>
      <c r="E12" s="4">
        <v>11</v>
      </c>
      <c r="F12" s="4">
        <v>7</v>
      </c>
      <c r="G12" s="5">
        <f>SUM(B12:F12)</f>
        <v>33</v>
      </c>
    </row>
    <row r="13" spans="1:15" x14ac:dyDescent="0.3">
      <c r="A13" s="3" t="s">
        <v>87</v>
      </c>
      <c r="B13" s="24">
        <f t="shared" ref="B13:G13" si="3">B12/J$5*100</f>
        <v>2.3206163557040753</v>
      </c>
      <c r="C13" s="24">
        <f t="shared" si="3"/>
        <v>3.6772986564070034</v>
      </c>
      <c r="D13" s="24">
        <f t="shared" si="3"/>
        <v>0.90335052710503272</v>
      </c>
      <c r="E13" s="24">
        <f t="shared" si="3"/>
        <v>4.8887367948552711</v>
      </c>
      <c r="F13" s="24">
        <f t="shared" si="3"/>
        <v>3.042525818004798</v>
      </c>
      <c r="G13" s="25">
        <f t="shared" si="3"/>
        <v>2.9743449230636112</v>
      </c>
    </row>
    <row r="14" spans="1:15" x14ac:dyDescent="0.3">
      <c r="A14" s="12" t="s">
        <v>20</v>
      </c>
      <c r="B14" s="15">
        <f t="shared" ref="B14:G14" si="4">B12/B$5</f>
        <v>0.22727272727272727</v>
      </c>
      <c r="C14" s="15">
        <f t="shared" si="4"/>
        <v>0.29629629629629628</v>
      </c>
      <c r="D14" s="15">
        <f t="shared" si="4"/>
        <v>8.3333333333333329E-2</v>
      </c>
      <c r="E14" s="15">
        <f t="shared" si="4"/>
        <v>0.35483870967741937</v>
      </c>
      <c r="F14" s="15">
        <f t="shared" si="4"/>
        <v>0.20588235294117646</v>
      </c>
      <c r="G14" s="36">
        <f t="shared" si="4"/>
        <v>0.2391304347826087</v>
      </c>
    </row>
    <row r="15" spans="1:15" ht="4.5" customHeight="1" x14ac:dyDescent="0.3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5</v>
      </c>
      <c r="C16" s="23">
        <v>12</v>
      </c>
      <c r="D16" s="23">
        <v>9</v>
      </c>
      <c r="E16" s="23">
        <v>15</v>
      </c>
      <c r="F16" s="23">
        <v>13</v>
      </c>
      <c r="G16" s="5">
        <f>SUM(B16:F16)</f>
        <v>54</v>
      </c>
      <c r="N16"/>
    </row>
    <row r="17" spans="1:13" s="16" customFormat="1" ht="15" x14ac:dyDescent="0.25">
      <c r="A17" s="22" t="s">
        <v>19</v>
      </c>
      <c r="B17" s="24">
        <f t="shared" ref="B17:G17" si="5">B16/J$5*100</f>
        <v>2.3206163557040753</v>
      </c>
      <c r="C17" s="24">
        <f t="shared" si="5"/>
        <v>5.5159479846105048</v>
      </c>
      <c r="D17" s="24">
        <f t="shared" si="5"/>
        <v>4.065077371972647</v>
      </c>
      <c r="E17" s="24">
        <f t="shared" si="5"/>
        <v>6.6664592657117332</v>
      </c>
      <c r="F17" s="24">
        <f t="shared" si="5"/>
        <v>5.6504050905803389</v>
      </c>
      <c r="G17" s="25">
        <f t="shared" si="5"/>
        <v>4.8671098741040915</v>
      </c>
    </row>
    <row r="18" spans="1:13" ht="15" x14ac:dyDescent="0.25">
      <c r="A18" s="3" t="s">
        <v>81</v>
      </c>
      <c r="B18" s="54">
        <f t="shared" ref="B18:G18" si="6">B16/B$5</f>
        <v>0.22727272727272727</v>
      </c>
      <c r="C18" s="54">
        <f t="shared" si="6"/>
        <v>0.44444444444444442</v>
      </c>
      <c r="D18" s="54">
        <f t="shared" si="6"/>
        <v>0.375</v>
      </c>
      <c r="E18" s="54">
        <f t="shared" si="6"/>
        <v>0.4838709677419355</v>
      </c>
      <c r="F18" s="54">
        <f t="shared" si="6"/>
        <v>0.38235294117647056</v>
      </c>
      <c r="G18" s="58">
        <f t="shared" si="6"/>
        <v>0.39130434782608697</v>
      </c>
    </row>
    <row r="19" spans="1:13" ht="4.5" customHeight="1" x14ac:dyDescent="0.25">
      <c r="A19" s="7"/>
      <c r="B19" s="20"/>
      <c r="C19" s="20"/>
      <c r="D19" s="20"/>
      <c r="E19" s="20"/>
      <c r="F19" s="20"/>
      <c r="G19" s="21"/>
    </row>
    <row r="20" spans="1:13" ht="15" x14ac:dyDescent="0.25">
      <c r="A20" s="3" t="s">
        <v>14</v>
      </c>
      <c r="B20" s="4">
        <v>8</v>
      </c>
      <c r="C20" s="4">
        <v>15</v>
      </c>
      <c r="D20" s="4">
        <v>12</v>
      </c>
      <c r="E20" s="4">
        <v>15</v>
      </c>
      <c r="F20" s="4">
        <v>19</v>
      </c>
      <c r="G20" s="5">
        <f>SUM(B20:F20)</f>
        <v>69</v>
      </c>
    </row>
    <row r="21" spans="1:13" ht="15" x14ac:dyDescent="0.25">
      <c r="A21" s="3" t="s">
        <v>15</v>
      </c>
      <c r="B21" s="17">
        <f t="shared" ref="B21:G21" si="7">B20/J$5*100</f>
        <v>3.7129861691265207</v>
      </c>
      <c r="C21" s="17">
        <f t="shared" si="7"/>
        <v>6.8949349807631304</v>
      </c>
      <c r="D21" s="17">
        <f t="shared" si="7"/>
        <v>5.4201031626301956</v>
      </c>
      <c r="E21" s="17">
        <f t="shared" si="7"/>
        <v>6.6664592657117332</v>
      </c>
      <c r="F21" s="17">
        <f t="shared" si="7"/>
        <v>8.2582843631558802</v>
      </c>
      <c r="G21" s="18">
        <f t="shared" si="7"/>
        <v>6.2190848391330054</v>
      </c>
    </row>
    <row r="22" spans="1:13" ht="15" x14ac:dyDescent="0.25">
      <c r="A22" s="12" t="s">
        <v>12</v>
      </c>
      <c r="B22" s="54">
        <f t="shared" ref="B22:G22" si="8">B20/B$5</f>
        <v>0.36363636363636365</v>
      </c>
      <c r="C22" s="54">
        <f t="shared" si="8"/>
        <v>0.55555555555555558</v>
      </c>
      <c r="D22" s="54">
        <f t="shared" si="8"/>
        <v>0.5</v>
      </c>
      <c r="E22" s="54">
        <f t="shared" si="8"/>
        <v>0.4838709677419355</v>
      </c>
      <c r="F22" s="54">
        <f t="shared" si="8"/>
        <v>0.55882352941176472</v>
      </c>
      <c r="G22" s="58">
        <f t="shared" si="8"/>
        <v>0.5</v>
      </c>
    </row>
    <row r="23" spans="1:13" ht="4.5" customHeight="1" x14ac:dyDescent="0.25">
      <c r="A23" s="19"/>
      <c r="B23" s="20"/>
      <c r="C23" s="20"/>
      <c r="D23" s="20"/>
      <c r="E23" s="20"/>
      <c r="F23" s="20"/>
      <c r="G23" s="21"/>
    </row>
    <row r="24" spans="1:13" ht="15" x14ac:dyDescent="0.25">
      <c r="A24" s="3" t="s">
        <v>23</v>
      </c>
      <c r="B24" s="4">
        <v>2</v>
      </c>
      <c r="C24" s="4">
        <v>5</v>
      </c>
      <c r="D24" s="4">
        <v>0</v>
      </c>
      <c r="E24" s="4">
        <v>4</v>
      </c>
      <c r="F24" s="4">
        <v>3</v>
      </c>
      <c r="G24" s="5">
        <f>SUM(B24:F24)</f>
        <v>14</v>
      </c>
    </row>
    <row r="25" spans="1:13" ht="15" x14ac:dyDescent="0.25">
      <c r="A25" s="3" t="s">
        <v>21</v>
      </c>
      <c r="B25" s="17">
        <f t="shared" ref="B25:G25" si="9">B24/J$5*100</f>
        <v>0.92824654228163017</v>
      </c>
      <c r="C25" s="17">
        <f t="shared" si="9"/>
        <v>2.2983116602543769</v>
      </c>
      <c r="D25" s="17">
        <f t="shared" si="9"/>
        <v>0</v>
      </c>
      <c r="E25" s="17">
        <f t="shared" si="9"/>
        <v>1.7777224708564621</v>
      </c>
      <c r="F25" s="17">
        <f t="shared" si="9"/>
        <v>1.3039396362877704</v>
      </c>
      <c r="G25" s="18">
        <f t="shared" si="9"/>
        <v>1.2618433006936534</v>
      </c>
    </row>
    <row r="26" spans="1:13" ht="15" x14ac:dyDescent="0.25">
      <c r="A26" s="12" t="s">
        <v>22</v>
      </c>
      <c r="B26" s="54">
        <f t="shared" ref="B26:G26" si="10">B24/B$5</f>
        <v>9.0909090909090912E-2</v>
      </c>
      <c r="C26" s="54">
        <f t="shared" si="10"/>
        <v>0.18518518518518517</v>
      </c>
      <c r="D26" s="54">
        <f t="shared" si="10"/>
        <v>0</v>
      </c>
      <c r="E26" s="54">
        <f t="shared" si="10"/>
        <v>0.12903225806451613</v>
      </c>
      <c r="F26" s="54">
        <f t="shared" si="10"/>
        <v>8.8235294117647065E-2</v>
      </c>
      <c r="G26" s="58">
        <f t="shared" si="10"/>
        <v>0.10144927536231885</v>
      </c>
      <c r="M26" t="s">
        <v>92</v>
      </c>
    </row>
    <row r="27" spans="1:13" ht="4.5" customHeight="1" x14ac:dyDescent="0.25">
      <c r="A27" s="19"/>
      <c r="B27" s="20"/>
      <c r="C27" s="20"/>
      <c r="D27" s="20"/>
      <c r="E27" s="20"/>
      <c r="F27" s="20"/>
      <c r="G27" s="21"/>
    </row>
    <row r="28" spans="1:13" ht="15" x14ac:dyDescent="0.25">
      <c r="A28" s="3" t="s">
        <v>24</v>
      </c>
      <c r="B28" s="4">
        <v>5</v>
      </c>
      <c r="C28" s="4">
        <v>4</v>
      </c>
      <c r="D28" s="4">
        <v>8</v>
      </c>
      <c r="E28" s="4">
        <v>5</v>
      </c>
      <c r="F28" s="4">
        <v>7</v>
      </c>
      <c r="G28" s="5">
        <f>SUM(B28:F28)</f>
        <v>29</v>
      </c>
    </row>
    <row r="29" spans="1:13" ht="15" x14ac:dyDescent="0.25">
      <c r="A29" s="3" t="s">
        <v>25</v>
      </c>
      <c r="B29" s="17">
        <f t="shared" ref="B29:G29" si="11">B28/J$5*100</f>
        <v>2.3206163557040753</v>
      </c>
      <c r="C29" s="17">
        <f t="shared" si="11"/>
        <v>1.8386493282035017</v>
      </c>
      <c r="D29" s="17">
        <f t="shared" si="11"/>
        <v>3.6134021084201309</v>
      </c>
      <c r="E29" s="17">
        <f t="shared" si="11"/>
        <v>2.2221530885705776</v>
      </c>
      <c r="F29" s="17">
        <f t="shared" si="11"/>
        <v>3.042525818004798</v>
      </c>
      <c r="G29" s="18">
        <f t="shared" si="11"/>
        <v>2.6138182657225673</v>
      </c>
    </row>
    <row r="30" spans="1:13" ht="15" x14ac:dyDescent="0.25">
      <c r="A30" s="12" t="s">
        <v>26</v>
      </c>
      <c r="B30" s="54">
        <f t="shared" ref="B30:G30" si="12">B28/B$5</f>
        <v>0.22727272727272727</v>
      </c>
      <c r="C30" s="54">
        <f t="shared" si="12"/>
        <v>0.14814814814814814</v>
      </c>
      <c r="D30" s="54">
        <f t="shared" si="12"/>
        <v>0.33333333333333331</v>
      </c>
      <c r="E30" s="54">
        <f t="shared" si="12"/>
        <v>0.16129032258064516</v>
      </c>
      <c r="F30" s="54">
        <f t="shared" si="12"/>
        <v>0.20588235294117646</v>
      </c>
      <c r="G30" s="58">
        <f t="shared" si="12"/>
        <v>0.21014492753623187</v>
      </c>
    </row>
    <row r="31" spans="1:13" ht="4.5" customHeight="1" x14ac:dyDescent="0.3">
      <c r="A31" s="19"/>
      <c r="B31" s="20"/>
      <c r="C31" s="20"/>
      <c r="D31" s="20"/>
      <c r="E31" s="20"/>
      <c r="F31" s="20"/>
      <c r="G31" s="21"/>
    </row>
    <row r="32" spans="1:13" x14ac:dyDescent="0.3">
      <c r="A32" s="3" t="s">
        <v>27</v>
      </c>
      <c r="B32" s="4">
        <v>2</v>
      </c>
      <c r="C32" s="4">
        <v>0</v>
      </c>
      <c r="D32" s="4">
        <v>0</v>
      </c>
      <c r="E32" s="4">
        <v>1</v>
      </c>
      <c r="F32" s="4">
        <v>5</v>
      </c>
      <c r="G32" s="5">
        <f>SUM(B32:F32)</f>
        <v>8</v>
      </c>
    </row>
    <row r="33" spans="1:7" x14ac:dyDescent="0.3">
      <c r="A33" s="3" t="s">
        <v>28</v>
      </c>
      <c r="B33" s="17">
        <f t="shared" ref="B33:G33" si="13">B32/J$5*100</f>
        <v>0.92824654228163017</v>
      </c>
      <c r="C33" s="17">
        <f t="shared" si="13"/>
        <v>0</v>
      </c>
      <c r="D33" s="17">
        <f t="shared" si="13"/>
        <v>0</v>
      </c>
      <c r="E33" s="17">
        <f t="shared" si="13"/>
        <v>0.44443061771411552</v>
      </c>
      <c r="F33" s="17">
        <f t="shared" si="13"/>
        <v>2.1732327271462846</v>
      </c>
      <c r="G33" s="18">
        <f t="shared" si="13"/>
        <v>0.72105331468208755</v>
      </c>
    </row>
    <row r="34" spans="1:7" x14ac:dyDescent="0.3">
      <c r="A34" s="12" t="s">
        <v>45</v>
      </c>
      <c r="B34" s="54">
        <f t="shared" ref="B34:G34" si="14">B32/B$5</f>
        <v>9.0909090909090912E-2</v>
      </c>
      <c r="C34" s="54">
        <f t="shared" si="14"/>
        <v>0</v>
      </c>
      <c r="D34" s="54">
        <f t="shared" si="14"/>
        <v>0</v>
      </c>
      <c r="E34" s="54">
        <f t="shared" si="14"/>
        <v>3.2258064516129031E-2</v>
      </c>
      <c r="F34" s="54">
        <f t="shared" si="14"/>
        <v>0.14705882352941177</v>
      </c>
      <c r="G34" s="58">
        <f t="shared" si="14"/>
        <v>5.7971014492753624E-2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5">
        <f>SUM(B36:F36)</f>
        <v>1</v>
      </c>
    </row>
    <row r="37" spans="1:7" x14ac:dyDescent="0.3">
      <c r="A37" s="3" t="s">
        <v>30</v>
      </c>
      <c r="B37" s="17">
        <f t="shared" ref="B37:G37" si="15">B36/J$5*100</f>
        <v>0</v>
      </c>
      <c r="C37" s="17">
        <f t="shared" si="15"/>
        <v>0</v>
      </c>
      <c r="D37" s="17">
        <f t="shared" si="15"/>
        <v>0</v>
      </c>
      <c r="E37" s="17">
        <f t="shared" si="15"/>
        <v>0</v>
      </c>
      <c r="F37" s="17">
        <f t="shared" si="15"/>
        <v>0.43464654542925685</v>
      </c>
      <c r="G37" s="18">
        <f t="shared" si="15"/>
        <v>9.0131664335260944E-2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58">
        <f>G36/G$5</f>
        <v>7.246376811594203E-3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3</v>
      </c>
      <c r="C40" s="4">
        <v>2</v>
      </c>
      <c r="D40" s="4">
        <v>3</v>
      </c>
      <c r="E40" s="4">
        <v>2</v>
      </c>
      <c r="F40" s="4">
        <v>1</v>
      </c>
      <c r="G40" s="5">
        <f>SUM(B40:F40)</f>
        <v>11</v>
      </c>
    </row>
    <row r="41" spans="1:7" x14ac:dyDescent="0.3">
      <c r="A41" s="3" t="s">
        <v>32</v>
      </c>
      <c r="B41" s="17">
        <f t="shared" ref="B41:G41" si="16">B40/J$5*100</f>
        <v>1.3923698134224451</v>
      </c>
      <c r="C41" s="17">
        <f t="shared" si="16"/>
        <v>0.91932466410175084</v>
      </c>
      <c r="D41" s="17">
        <f t="shared" si="16"/>
        <v>1.3550257906575489</v>
      </c>
      <c r="E41" s="17">
        <f t="shared" si="16"/>
        <v>0.88886123542823103</v>
      </c>
      <c r="F41" s="17">
        <f t="shared" si="16"/>
        <v>0.43464654542925685</v>
      </c>
      <c r="G41" s="18">
        <f t="shared" si="16"/>
        <v>0.99144830768787051</v>
      </c>
    </row>
    <row r="42" spans="1:7" x14ac:dyDescent="0.3">
      <c r="A42" s="12" t="s">
        <v>47</v>
      </c>
      <c r="B42" s="54">
        <f t="shared" ref="B42:G42" si="17">B40/B$5</f>
        <v>0.13636363636363635</v>
      </c>
      <c r="C42" s="54">
        <f t="shared" si="17"/>
        <v>7.407407407407407E-2</v>
      </c>
      <c r="D42" s="54">
        <f t="shared" si="17"/>
        <v>0.125</v>
      </c>
      <c r="E42" s="54">
        <f t="shared" si="17"/>
        <v>6.4516129032258063E-2</v>
      </c>
      <c r="F42" s="54">
        <f t="shared" si="17"/>
        <v>2.9411764705882353E-2</v>
      </c>
      <c r="G42" s="58">
        <f t="shared" si="17"/>
        <v>7.9710144927536225E-2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82</v>
      </c>
      <c r="B44" s="4">
        <v>4</v>
      </c>
      <c r="C44" s="4">
        <v>4</v>
      </c>
      <c r="D44" s="4">
        <v>5</v>
      </c>
      <c r="E44" s="4">
        <v>6</v>
      </c>
      <c r="F44" s="4">
        <v>7</v>
      </c>
      <c r="G44" s="5">
        <f>SUM(B44:F44)</f>
        <v>26</v>
      </c>
    </row>
    <row r="45" spans="1:7" x14ac:dyDescent="0.3">
      <c r="A45" s="3" t="s">
        <v>33</v>
      </c>
      <c r="B45" s="17">
        <f t="shared" ref="B45:G45" si="18">B44/J$5*100</f>
        <v>1.8564930845632603</v>
      </c>
      <c r="C45" s="17">
        <f t="shared" si="18"/>
        <v>1.8386493282035017</v>
      </c>
      <c r="D45" s="17">
        <f t="shared" si="18"/>
        <v>2.2583763177625817</v>
      </c>
      <c r="E45" s="17">
        <f t="shared" si="18"/>
        <v>2.6665837062846935</v>
      </c>
      <c r="F45" s="17">
        <f t="shared" si="18"/>
        <v>3.042525818004798</v>
      </c>
      <c r="G45" s="18">
        <f t="shared" si="18"/>
        <v>2.3434232727167847</v>
      </c>
    </row>
    <row r="46" spans="1:7" x14ac:dyDescent="0.3">
      <c r="A46" s="12" t="s">
        <v>34</v>
      </c>
      <c r="B46" s="54">
        <f t="shared" ref="B46:G46" si="19">B44/B$5</f>
        <v>0.18181818181818182</v>
      </c>
      <c r="C46" s="54">
        <f t="shared" si="19"/>
        <v>0.14814814814814814</v>
      </c>
      <c r="D46" s="54">
        <f t="shared" si="19"/>
        <v>0.20833333333333334</v>
      </c>
      <c r="E46" s="54">
        <f t="shared" si="19"/>
        <v>0.19354838709677419</v>
      </c>
      <c r="F46" s="54">
        <f t="shared" si="19"/>
        <v>0.20588235294117646</v>
      </c>
      <c r="G46" s="58">
        <f t="shared" si="19"/>
        <v>0.18840579710144928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7</v>
      </c>
      <c r="C48" s="4">
        <v>12</v>
      </c>
      <c r="D48" s="4">
        <v>12</v>
      </c>
      <c r="E48" s="4">
        <v>16</v>
      </c>
      <c r="F48" s="4">
        <v>17</v>
      </c>
      <c r="G48" s="5">
        <f>SUM(B48:F48)</f>
        <v>64</v>
      </c>
    </row>
    <row r="49" spans="1:7" x14ac:dyDescent="0.3">
      <c r="A49" s="3" t="s">
        <v>36</v>
      </c>
      <c r="B49" s="17">
        <f t="shared" ref="B49:G49" si="20">B48/J$5*100</f>
        <v>3.2488628979857057</v>
      </c>
      <c r="C49" s="17">
        <f t="shared" si="20"/>
        <v>5.5159479846105048</v>
      </c>
      <c r="D49" s="17">
        <f t="shared" si="20"/>
        <v>5.4201031626301956</v>
      </c>
      <c r="E49" s="17">
        <f t="shared" si="20"/>
        <v>7.1108898834258483</v>
      </c>
      <c r="F49" s="17">
        <f t="shared" si="20"/>
        <v>7.3889912722973667</v>
      </c>
      <c r="G49" s="18">
        <f t="shared" si="20"/>
        <v>5.7684265174567004</v>
      </c>
    </row>
    <row r="50" spans="1:7" x14ac:dyDescent="0.3">
      <c r="A50" s="12" t="s">
        <v>37</v>
      </c>
      <c r="B50" s="54">
        <f t="shared" ref="B50:G50" si="21">B48/B$5</f>
        <v>0.31818181818181818</v>
      </c>
      <c r="C50" s="54">
        <f t="shared" si="21"/>
        <v>0.44444444444444442</v>
      </c>
      <c r="D50" s="54">
        <f t="shared" si="21"/>
        <v>0.5</v>
      </c>
      <c r="E50" s="54">
        <f t="shared" si="21"/>
        <v>0.5161290322580645</v>
      </c>
      <c r="F50" s="54">
        <f t="shared" si="21"/>
        <v>0.5</v>
      </c>
      <c r="G50" s="58">
        <f t="shared" si="21"/>
        <v>0.46376811594202899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6</v>
      </c>
      <c r="C52" s="4">
        <v>9</v>
      </c>
      <c r="D52" s="4">
        <v>8</v>
      </c>
      <c r="E52" s="4">
        <v>8</v>
      </c>
      <c r="F52" s="4">
        <v>6</v>
      </c>
      <c r="G52" s="5">
        <f>SUM(B52:F52)</f>
        <v>37</v>
      </c>
    </row>
    <row r="53" spans="1:7" x14ac:dyDescent="0.3">
      <c r="A53" s="3" t="s">
        <v>40</v>
      </c>
      <c r="B53" s="17">
        <f t="shared" ref="B53:G53" si="22">B52/J$5*100</f>
        <v>2.7847396268448903</v>
      </c>
      <c r="C53" s="17">
        <f t="shared" si="22"/>
        <v>4.1369609884578784</v>
      </c>
      <c r="D53" s="17">
        <f t="shared" si="22"/>
        <v>3.6134021084201309</v>
      </c>
      <c r="E53" s="17">
        <f t="shared" si="22"/>
        <v>3.5554449417129241</v>
      </c>
      <c r="F53" s="17">
        <f t="shared" si="22"/>
        <v>2.6078792725755409</v>
      </c>
      <c r="G53" s="18">
        <f t="shared" si="22"/>
        <v>3.3348715804046551</v>
      </c>
    </row>
    <row r="54" spans="1:7" x14ac:dyDescent="0.3">
      <c r="A54" s="12" t="s">
        <v>41</v>
      </c>
      <c r="B54" s="54">
        <f t="shared" ref="B54:G54" si="23">B52/B$5</f>
        <v>0.27272727272727271</v>
      </c>
      <c r="C54" s="54">
        <f t="shared" si="23"/>
        <v>0.33333333333333331</v>
      </c>
      <c r="D54" s="54">
        <f t="shared" si="23"/>
        <v>0.33333333333333331</v>
      </c>
      <c r="E54" s="54">
        <f t="shared" si="23"/>
        <v>0.25806451612903225</v>
      </c>
      <c r="F54" s="54">
        <f t="shared" si="23"/>
        <v>0.17647058823529413</v>
      </c>
      <c r="G54" s="58">
        <f t="shared" si="23"/>
        <v>0.26811594202898553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3</v>
      </c>
      <c r="C56" s="4">
        <v>6</v>
      </c>
      <c r="D56" s="4">
        <v>3</v>
      </c>
      <c r="E56" s="4">
        <v>7</v>
      </c>
      <c r="F56" s="4">
        <v>7</v>
      </c>
      <c r="G56" s="5">
        <f>SUM(B56:F56)</f>
        <v>26</v>
      </c>
    </row>
    <row r="57" spans="1:7" x14ac:dyDescent="0.3">
      <c r="A57" s="3" t="s">
        <v>43</v>
      </c>
      <c r="B57" s="17">
        <f t="shared" ref="B57:G57" si="24">B56/J$5*100</f>
        <v>1.3923698134224451</v>
      </c>
      <c r="C57" s="17">
        <f t="shared" si="24"/>
        <v>2.7579739923052524</v>
      </c>
      <c r="D57" s="17">
        <f t="shared" si="24"/>
        <v>1.3550257906575489</v>
      </c>
      <c r="E57" s="17">
        <f t="shared" si="24"/>
        <v>3.1110143239988086</v>
      </c>
      <c r="F57" s="17">
        <f t="shared" si="24"/>
        <v>3.042525818004798</v>
      </c>
      <c r="G57" s="18">
        <f t="shared" si="24"/>
        <v>2.3434232727167847</v>
      </c>
    </row>
    <row r="58" spans="1:7" x14ac:dyDescent="0.3">
      <c r="A58" s="12" t="s">
        <v>44</v>
      </c>
      <c r="B58" s="54">
        <f t="shared" ref="B58:G58" si="25">B56/B$5</f>
        <v>0.13636363636363635</v>
      </c>
      <c r="C58" s="54">
        <f t="shared" si="25"/>
        <v>0.22222222222222221</v>
      </c>
      <c r="D58" s="54">
        <f t="shared" si="25"/>
        <v>0.125</v>
      </c>
      <c r="E58" s="54">
        <f t="shared" si="25"/>
        <v>0.22580645161290322</v>
      </c>
      <c r="F58" s="54">
        <f t="shared" si="25"/>
        <v>0.20588235294117646</v>
      </c>
      <c r="G58" s="58">
        <f t="shared" si="25"/>
        <v>0.18840579710144928</v>
      </c>
    </row>
    <row r="59" spans="1:7" ht="4.5" customHeight="1" x14ac:dyDescent="0.3">
      <c r="A59" s="6"/>
      <c r="B59" s="60"/>
      <c r="C59" s="60"/>
      <c r="D59" s="60"/>
      <c r="E59" s="60"/>
      <c r="F59" s="60"/>
      <c r="G59" s="6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6" workbookViewId="0">
      <selection activeCell="M14" sqref="M14"/>
    </sheetView>
  </sheetViews>
  <sheetFormatPr defaultRowHeight="14.4" x14ac:dyDescent="0.3"/>
  <cols>
    <col min="1" max="1" width="10" bestFit="1" customWidth="1"/>
  </cols>
  <sheetData>
    <row r="1" spans="1:7" ht="18.75" x14ac:dyDescent="0.3">
      <c r="A1" s="83" t="s">
        <v>9</v>
      </c>
      <c r="B1" s="83"/>
      <c r="C1" s="83"/>
      <c r="D1" s="83"/>
      <c r="E1" s="83"/>
      <c r="F1" s="83"/>
      <c r="G1" s="83"/>
    </row>
    <row r="2" spans="1:7" ht="21" x14ac:dyDescent="0.35">
      <c r="B2" s="74"/>
      <c r="C2" s="75"/>
      <c r="D2" s="75"/>
      <c r="E2" s="75"/>
      <c r="F2" s="75"/>
      <c r="G2" s="35" t="s">
        <v>57</v>
      </c>
    </row>
    <row r="3" spans="1:7" x14ac:dyDescent="0.3">
      <c r="B3" s="50">
        <f>'Statewide Totals Check'!B$3</f>
        <v>2012</v>
      </c>
      <c r="C3" s="31">
        <f>'Statewide Totals Check'!C$3</f>
        <v>2013</v>
      </c>
      <c r="D3" s="31">
        <f>'Statewide Totals Check'!D$3</f>
        <v>2014</v>
      </c>
      <c r="E3" s="31">
        <f>'Statewide Totals Check'!E$3</f>
        <v>2015</v>
      </c>
      <c r="F3" s="31">
        <f>'Statewide Totals Check'!F$3</f>
        <v>2016</v>
      </c>
      <c r="G3" s="32" t="s">
        <v>1</v>
      </c>
    </row>
    <row r="4" spans="1:7" x14ac:dyDescent="0.3">
      <c r="A4" t="s">
        <v>0</v>
      </c>
      <c r="B4" s="43">
        <v>26</v>
      </c>
      <c r="C4" s="44">
        <v>28</v>
      </c>
      <c r="D4" s="44">
        <v>26</v>
      </c>
      <c r="E4" s="44">
        <v>22</v>
      </c>
      <c r="F4" s="52">
        <f>'District 1'!F5</f>
        <v>34</v>
      </c>
      <c r="G4" s="45">
        <f t="shared" ref="G4:G10" si="0">SUM(B4:F4)</f>
        <v>136</v>
      </c>
    </row>
    <row r="5" spans="1:7" x14ac:dyDescent="0.3">
      <c r="A5" t="s">
        <v>6</v>
      </c>
      <c r="B5" s="46">
        <v>19</v>
      </c>
      <c r="C5" s="4">
        <v>21</v>
      </c>
      <c r="D5" s="4">
        <v>28</v>
      </c>
      <c r="E5" s="4">
        <v>19</v>
      </c>
      <c r="F5" s="4">
        <f>'District 2'!F5</f>
        <v>28</v>
      </c>
      <c r="G5" s="5">
        <f t="shared" si="0"/>
        <v>115</v>
      </c>
    </row>
    <row r="6" spans="1:7" x14ac:dyDescent="0.3">
      <c r="A6" t="s">
        <v>5</v>
      </c>
      <c r="B6" s="46">
        <v>75</v>
      </c>
      <c r="C6" s="4">
        <v>58</v>
      </c>
      <c r="D6" s="4">
        <v>47</v>
      </c>
      <c r="E6" s="4">
        <v>52</v>
      </c>
      <c r="F6" s="4">
        <f>'District 3'!F5</f>
        <v>73</v>
      </c>
      <c r="G6" s="5">
        <f t="shared" si="0"/>
        <v>305</v>
      </c>
    </row>
    <row r="7" spans="1:7" x14ac:dyDescent="0.3">
      <c r="A7" t="s">
        <v>4</v>
      </c>
      <c r="B7" s="46">
        <v>42</v>
      </c>
      <c r="C7" s="4">
        <v>39</v>
      </c>
      <c r="D7" s="4">
        <v>26</v>
      </c>
      <c r="E7" s="4">
        <v>35</v>
      </c>
      <c r="F7" s="4">
        <f>'District 4'!F5</f>
        <v>60</v>
      </c>
      <c r="G7" s="5">
        <f t="shared" si="0"/>
        <v>202</v>
      </c>
    </row>
    <row r="8" spans="1:7" x14ac:dyDescent="0.3">
      <c r="A8" t="s">
        <v>3</v>
      </c>
      <c r="B8" s="46">
        <v>34</v>
      </c>
      <c r="C8" s="4">
        <v>34</v>
      </c>
      <c r="D8" s="4">
        <v>21</v>
      </c>
      <c r="E8" s="4">
        <v>32</v>
      </c>
      <c r="F8" s="4">
        <f>'District 5'!F5</f>
        <v>30</v>
      </c>
      <c r="G8" s="5">
        <f t="shared" si="0"/>
        <v>151</v>
      </c>
    </row>
    <row r="9" spans="1:7" x14ac:dyDescent="0.3">
      <c r="A9" t="s">
        <v>2</v>
      </c>
      <c r="B9" s="46">
        <v>30</v>
      </c>
      <c r="C9" s="4">
        <v>29</v>
      </c>
      <c r="D9" s="4">
        <v>19</v>
      </c>
      <c r="E9" s="4">
        <v>24</v>
      </c>
      <c r="F9" s="4">
        <f>'District 6'!F5</f>
        <v>28</v>
      </c>
      <c r="G9" s="5">
        <f t="shared" si="0"/>
        <v>130</v>
      </c>
    </row>
    <row r="10" spans="1:7" x14ac:dyDescent="0.3">
      <c r="A10" t="s">
        <v>7</v>
      </c>
      <c r="B10" s="47">
        <v>226</v>
      </c>
      <c r="C10" s="48">
        <v>209</v>
      </c>
      <c r="D10" s="48">
        <v>167</v>
      </c>
      <c r="E10" s="48">
        <f>SUM(E4:E9)</f>
        <v>184</v>
      </c>
      <c r="F10" s="78">
        <f>SUM(F4:F9)</f>
        <v>253</v>
      </c>
      <c r="G10" s="49">
        <f t="shared" si="0"/>
        <v>1039</v>
      </c>
    </row>
    <row r="12" spans="1:7" ht="18.75" x14ac:dyDescent="0.3">
      <c r="A12" s="83" t="s">
        <v>76</v>
      </c>
      <c r="B12" s="83"/>
      <c r="C12" s="83"/>
      <c r="D12" s="83"/>
      <c r="E12" s="83"/>
      <c r="F12" s="83"/>
      <c r="G12" s="83"/>
    </row>
    <row r="13" spans="1:7" ht="21" x14ac:dyDescent="0.35">
      <c r="B13" s="74"/>
      <c r="C13" s="75"/>
      <c r="D13" s="75"/>
      <c r="E13" s="75"/>
      <c r="F13" s="75"/>
      <c r="G13" s="35" t="s">
        <v>57</v>
      </c>
    </row>
    <row r="14" spans="1:7" ht="15" x14ac:dyDescent="0.25">
      <c r="B14" s="50">
        <f>B3</f>
        <v>2012</v>
      </c>
      <c r="C14" s="31">
        <f t="shared" ref="C14:F14" si="1">C3</f>
        <v>2013</v>
      </c>
      <c r="D14" s="31">
        <f t="shared" si="1"/>
        <v>2014</v>
      </c>
      <c r="E14" s="31">
        <f t="shared" si="1"/>
        <v>2015</v>
      </c>
      <c r="F14" s="31">
        <f t="shared" si="1"/>
        <v>2016</v>
      </c>
      <c r="G14" s="32" t="s">
        <v>1</v>
      </c>
    </row>
    <row r="15" spans="1:7" ht="15" x14ac:dyDescent="0.25">
      <c r="A15" t="s">
        <v>0</v>
      </c>
      <c r="B15" s="51">
        <v>14</v>
      </c>
      <c r="C15" s="52">
        <v>20</v>
      </c>
      <c r="D15" s="52">
        <v>12</v>
      </c>
      <c r="E15" s="44">
        <v>15</v>
      </c>
      <c r="F15" s="44">
        <v>19</v>
      </c>
      <c r="G15" s="45">
        <f t="shared" ref="G15:G21" si="2">SUM(B15:F15)</f>
        <v>80</v>
      </c>
    </row>
    <row r="16" spans="1:7" ht="15" x14ac:dyDescent="0.25">
      <c r="A16" t="s">
        <v>6</v>
      </c>
      <c r="B16" s="46">
        <v>16</v>
      </c>
      <c r="C16" s="4">
        <v>12</v>
      </c>
      <c r="D16" s="4">
        <v>10</v>
      </c>
      <c r="E16" s="4">
        <v>15</v>
      </c>
      <c r="F16" s="4">
        <v>22</v>
      </c>
      <c r="G16" s="5">
        <f t="shared" si="2"/>
        <v>75</v>
      </c>
    </row>
    <row r="17" spans="1:7" ht="15" x14ac:dyDescent="0.25">
      <c r="A17" t="s">
        <v>5</v>
      </c>
      <c r="B17" s="46">
        <v>36</v>
      </c>
      <c r="C17" s="4">
        <v>27</v>
      </c>
      <c r="D17" s="4">
        <v>28</v>
      </c>
      <c r="E17" s="4">
        <v>35</v>
      </c>
      <c r="F17" s="4">
        <v>22</v>
      </c>
      <c r="G17" s="5">
        <f t="shared" si="2"/>
        <v>148</v>
      </c>
    </row>
    <row r="18" spans="1:7" ht="15" x14ac:dyDescent="0.25">
      <c r="A18" t="s">
        <v>4</v>
      </c>
      <c r="B18" s="46">
        <v>24</v>
      </c>
      <c r="C18" s="4">
        <v>12</v>
      </c>
      <c r="D18" s="4">
        <v>23</v>
      </c>
      <c r="E18" s="4">
        <v>24</v>
      </c>
      <c r="F18" s="4">
        <v>17</v>
      </c>
      <c r="G18" s="5">
        <f t="shared" si="2"/>
        <v>100</v>
      </c>
    </row>
    <row r="19" spans="1:7" ht="15" x14ac:dyDescent="0.25">
      <c r="A19" t="s">
        <v>3</v>
      </c>
      <c r="B19" s="46">
        <v>19</v>
      </c>
      <c r="C19" s="4">
        <v>12</v>
      </c>
      <c r="D19" s="4">
        <v>21</v>
      </c>
      <c r="E19" s="4">
        <v>29</v>
      </c>
      <c r="F19" s="4">
        <v>19</v>
      </c>
      <c r="G19" s="5">
        <f t="shared" si="2"/>
        <v>100</v>
      </c>
    </row>
    <row r="20" spans="1:7" ht="15" x14ac:dyDescent="0.25">
      <c r="A20" t="s">
        <v>2</v>
      </c>
      <c r="B20" s="46">
        <v>16</v>
      </c>
      <c r="C20" s="4">
        <v>8</v>
      </c>
      <c r="D20" s="4">
        <v>13</v>
      </c>
      <c r="E20" s="4">
        <v>6</v>
      </c>
      <c r="F20" s="4">
        <v>12</v>
      </c>
      <c r="G20" s="5">
        <f t="shared" si="2"/>
        <v>55</v>
      </c>
    </row>
    <row r="21" spans="1:7" ht="15" x14ac:dyDescent="0.25">
      <c r="A21" t="s">
        <v>7</v>
      </c>
      <c r="B21" s="47">
        <v>125</v>
      </c>
      <c r="C21" s="48">
        <v>91</v>
      </c>
      <c r="D21" s="48">
        <v>107</v>
      </c>
      <c r="E21" s="48">
        <v>124</v>
      </c>
      <c r="F21" s="48">
        <f>SUM(F15:F20)</f>
        <v>111</v>
      </c>
      <c r="G21" s="49">
        <f t="shared" si="2"/>
        <v>558</v>
      </c>
    </row>
    <row r="23" spans="1:7" ht="18.75" x14ac:dyDescent="0.3">
      <c r="A23" s="83" t="s">
        <v>75</v>
      </c>
      <c r="B23" s="83"/>
      <c r="C23" s="83"/>
      <c r="D23" s="83"/>
      <c r="E23" s="83"/>
      <c r="F23" s="83"/>
      <c r="G23" s="83"/>
    </row>
    <row r="24" spans="1:7" ht="21" x14ac:dyDescent="0.4">
      <c r="B24" s="72"/>
      <c r="C24" s="73"/>
      <c r="D24" s="73"/>
      <c r="E24" s="73"/>
      <c r="F24" s="73"/>
      <c r="G24" s="35" t="s">
        <v>57</v>
      </c>
    </row>
    <row r="25" spans="1:7" x14ac:dyDescent="0.3">
      <c r="B25" s="50">
        <f>B14</f>
        <v>2012</v>
      </c>
      <c r="C25" s="31">
        <f t="shared" ref="C25:F25" si="3">C14</f>
        <v>2013</v>
      </c>
      <c r="D25" s="31">
        <f t="shared" si="3"/>
        <v>2014</v>
      </c>
      <c r="E25" s="31">
        <f t="shared" si="3"/>
        <v>2015</v>
      </c>
      <c r="F25" s="31">
        <f t="shared" si="3"/>
        <v>2016</v>
      </c>
      <c r="G25" s="42" t="s">
        <v>1</v>
      </c>
    </row>
    <row r="26" spans="1:7" x14ac:dyDescent="0.3">
      <c r="A26" t="s">
        <v>0</v>
      </c>
      <c r="B26" s="53">
        <f>B15/B4</f>
        <v>0.53846153846153844</v>
      </c>
      <c r="C26" s="55">
        <f t="shared" ref="C26:G26" si="4">C15/C4</f>
        <v>0.7142857142857143</v>
      </c>
      <c r="D26" s="55">
        <f t="shared" si="4"/>
        <v>0.46153846153846156</v>
      </c>
      <c r="E26" s="55">
        <f t="shared" si="4"/>
        <v>0.68181818181818177</v>
      </c>
      <c r="F26" s="55">
        <f t="shared" si="4"/>
        <v>0.55882352941176472</v>
      </c>
      <c r="G26" s="56">
        <f t="shared" si="4"/>
        <v>0.58823529411764708</v>
      </c>
    </row>
    <row r="27" spans="1:7" x14ac:dyDescent="0.3">
      <c r="A27" t="s">
        <v>6</v>
      </c>
      <c r="B27" s="57">
        <f t="shared" ref="B27:G27" si="5">B16/B5</f>
        <v>0.84210526315789469</v>
      </c>
      <c r="C27" s="54">
        <f t="shared" si="5"/>
        <v>0.5714285714285714</v>
      </c>
      <c r="D27" s="54">
        <f t="shared" si="5"/>
        <v>0.35714285714285715</v>
      </c>
      <c r="E27" s="54">
        <f t="shared" si="5"/>
        <v>0.78947368421052633</v>
      </c>
      <c r="F27" s="54">
        <f t="shared" si="5"/>
        <v>0.7857142857142857</v>
      </c>
      <c r="G27" s="58">
        <f t="shared" si="5"/>
        <v>0.65217391304347827</v>
      </c>
    </row>
    <row r="28" spans="1:7" x14ac:dyDescent="0.3">
      <c r="A28" t="s">
        <v>5</v>
      </c>
      <c r="B28" s="57">
        <f t="shared" ref="B28:G28" si="6">B17/B6</f>
        <v>0.48</v>
      </c>
      <c r="C28" s="54">
        <f t="shared" si="6"/>
        <v>0.46551724137931033</v>
      </c>
      <c r="D28" s="54">
        <f t="shared" si="6"/>
        <v>0.5957446808510638</v>
      </c>
      <c r="E28" s="54">
        <f t="shared" si="6"/>
        <v>0.67307692307692313</v>
      </c>
      <c r="F28" s="54">
        <f t="shared" si="6"/>
        <v>0.30136986301369861</v>
      </c>
      <c r="G28" s="58">
        <f t="shared" si="6"/>
        <v>0.48524590163934428</v>
      </c>
    </row>
    <row r="29" spans="1:7" x14ac:dyDescent="0.3">
      <c r="A29" t="s">
        <v>4</v>
      </c>
      <c r="B29" s="57">
        <f t="shared" ref="B29:G29" si="7">B18/B7</f>
        <v>0.5714285714285714</v>
      </c>
      <c r="C29" s="54">
        <f t="shared" si="7"/>
        <v>0.30769230769230771</v>
      </c>
      <c r="D29" s="54">
        <f t="shared" si="7"/>
        <v>0.88461538461538458</v>
      </c>
      <c r="E29" s="54">
        <f t="shared" si="7"/>
        <v>0.68571428571428572</v>
      </c>
      <c r="F29" s="54">
        <f t="shared" si="7"/>
        <v>0.28333333333333333</v>
      </c>
      <c r="G29" s="58">
        <f t="shared" si="7"/>
        <v>0.49504950495049505</v>
      </c>
    </row>
    <row r="30" spans="1:7" x14ac:dyDescent="0.3">
      <c r="A30" t="s">
        <v>3</v>
      </c>
      <c r="B30" s="57">
        <f t="shared" ref="B30:G30" si="8">B19/B8</f>
        <v>0.55882352941176472</v>
      </c>
      <c r="C30" s="54">
        <f t="shared" si="8"/>
        <v>0.35294117647058826</v>
      </c>
      <c r="D30" s="54">
        <f t="shared" si="8"/>
        <v>1</v>
      </c>
      <c r="E30" s="54">
        <f t="shared" si="8"/>
        <v>0.90625</v>
      </c>
      <c r="F30" s="54">
        <f t="shared" si="8"/>
        <v>0.6333333333333333</v>
      </c>
      <c r="G30" s="58">
        <f t="shared" si="8"/>
        <v>0.66225165562913912</v>
      </c>
    </row>
    <row r="31" spans="1:7" x14ac:dyDescent="0.3">
      <c r="A31" t="s">
        <v>2</v>
      </c>
      <c r="B31" s="57">
        <f t="shared" ref="B31:G31" si="9">B20/B9</f>
        <v>0.53333333333333333</v>
      </c>
      <c r="C31" s="54">
        <f t="shared" si="9"/>
        <v>0.27586206896551724</v>
      </c>
      <c r="D31" s="54">
        <f t="shared" si="9"/>
        <v>0.68421052631578949</v>
      </c>
      <c r="E31" s="54">
        <f t="shared" si="9"/>
        <v>0.25</v>
      </c>
      <c r="F31" s="54">
        <f t="shared" si="9"/>
        <v>0.42857142857142855</v>
      </c>
      <c r="G31" s="58">
        <f t="shared" si="9"/>
        <v>0.42307692307692307</v>
      </c>
    </row>
    <row r="32" spans="1:7" x14ac:dyDescent="0.3">
      <c r="A32" t="s">
        <v>7</v>
      </c>
      <c r="B32" s="59">
        <f t="shared" ref="B32:G32" si="10">B21/B10</f>
        <v>0.55309734513274333</v>
      </c>
      <c r="C32" s="60">
        <f t="shared" si="10"/>
        <v>0.4354066985645933</v>
      </c>
      <c r="D32" s="60">
        <f t="shared" si="10"/>
        <v>0.64071856287425155</v>
      </c>
      <c r="E32" s="60">
        <f t="shared" si="10"/>
        <v>0.67391304347826086</v>
      </c>
      <c r="F32" s="60">
        <f t="shared" si="10"/>
        <v>0.43873517786561267</v>
      </c>
      <c r="G32" s="61">
        <f t="shared" si="10"/>
        <v>0.53705486044273343</v>
      </c>
    </row>
  </sheetData>
  <mergeCells count="3">
    <mergeCell ref="A1:G1"/>
    <mergeCell ref="A12:G12"/>
    <mergeCell ref="A23:G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9"/>
  <sheetViews>
    <sheetView workbookViewId="0">
      <selection activeCell="H14" sqref="H14"/>
    </sheetView>
  </sheetViews>
  <sheetFormatPr defaultRowHeight="14.4" x14ac:dyDescent="0.3"/>
  <cols>
    <col min="3" max="3" width="18.5546875" bestFit="1" customWidth="1"/>
    <col min="4" max="4" width="12" bestFit="1" customWidth="1"/>
  </cols>
  <sheetData>
    <row r="4" spans="1:6" x14ac:dyDescent="0.25">
      <c r="A4" t="s">
        <v>96</v>
      </c>
    </row>
    <row r="5" spans="1:6" x14ac:dyDescent="0.25">
      <c r="A5" t="s">
        <v>90</v>
      </c>
      <c r="B5" s="1" t="s">
        <v>91</v>
      </c>
      <c r="C5" s="1" t="s">
        <v>94</v>
      </c>
      <c r="D5" s="1" t="s">
        <v>10</v>
      </c>
    </row>
    <row r="6" spans="1:6" x14ac:dyDescent="0.25">
      <c r="A6">
        <v>1</v>
      </c>
      <c r="B6" s="70">
        <f>'District 1'!G20</f>
        <v>69</v>
      </c>
      <c r="C6" s="71">
        <f>'District 1'!G22</f>
        <v>0.5</v>
      </c>
      <c r="D6" s="39">
        <f>'District 1'!G21</f>
        <v>6.2190848391330054</v>
      </c>
    </row>
    <row r="7" spans="1:6" x14ac:dyDescent="0.25">
      <c r="A7">
        <v>2</v>
      </c>
      <c r="B7" s="70">
        <f>'District 2'!G20</f>
        <v>50</v>
      </c>
      <c r="C7" s="71">
        <f>'District 2'!G22</f>
        <v>0.42372881355932202</v>
      </c>
      <c r="D7" s="39">
        <f>'District 2'!G21</f>
        <v>9.3357257686569817</v>
      </c>
    </row>
    <row r="8" spans="1:6" x14ac:dyDescent="0.25">
      <c r="A8">
        <v>3</v>
      </c>
      <c r="B8" s="70">
        <f>'District 3'!G20</f>
        <v>134</v>
      </c>
      <c r="C8" s="71">
        <f>'District 3'!G22</f>
        <v>0.41230769230769232</v>
      </c>
      <c r="D8" s="39">
        <f>'District 3'!G21</f>
        <v>3.6368482204820238</v>
      </c>
      <c r="F8" t="s">
        <v>92</v>
      </c>
    </row>
    <row r="9" spans="1:6" x14ac:dyDescent="0.25">
      <c r="A9">
        <v>4</v>
      </c>
      <c r="B9" s="70">
        <f>'District 4'!G20</f>
        <v>56</v>
      </c>
      <c r="C9" s="71">
        <f>'District 4'!G22</f>
        <v>0.27860696517412936</v>
      </c>
      <c r="D9" s="39">
        <f>'District 4'!G21</f>
        <v>5.8769883373265381</v>
      </c>
    </row>
    <row r="10" spans="1:6" x14ac:dyDescent="0.25">
      <c r="A10">
        <v>5</v>
      </c>
      <c r="B10" s="70">
        <f>'District 5'!G20</f>
        <v>66</v>
      </c>
      <c r="C10" s="71">
        <f>'District 5'!G22</f>
        <v>0.41509433962264153</v>
      </c>
      <c r="D10" s="39">
        <f>'District 5'!G21</f>
        <v>7.9197560715129969</v>
      </c>
    </row>
    <row r="11" spans="1:6" x14ac:dyDescent="0.25">
      <c r="A11">
        <v>6</v>
      </c>
      <c r="B11" s="70">
        <f>'District 6'!G20</f>
        <v>42</v>
      </c>
      <c r="C11" s="71">
        <f>'District 6'!G22</f>
        <v>0.3783783783783784</v>
      </c>
      <c r="D11" s="39">
        <f>'District 6'!G21</f>
        <v>3.9450103133841048</v>
      </c>
    </row>
    <row r="13" spans="1:6" x14ac:dyDescent="0.25">
      <c r="A13" t="s">
        <v>97</v>
      </c>
    </row>
    <row r="14" spans="1:6" x14ac:dyDescent="0.25">
      <c r="A14" t="s">
        <v>90</v>
      </c>
      <c r="B14" s="1" t="s">
        <v>91</v>
      </c>
      <c r="C14" s="1" t="s">
        <v>94</v>
      </c>
      <c r="D14" s="1" t="s">
        <v>10</v>
      </c>
    </row>
    <row r="15" spans="1:6" x14ac:dyDescent="0.25">
      <c r="A15">
        <v>1</v>
      </c>
      <c r="B15" s="70">
        <f>'District 1'!G16</f>
        <v>54</v>
      </c>
      <c r="C15" s="71">
        <f>'District 1'!G18</f>
        <v>0.39130434782608697</v>
      </c>
      <c r="D15" s="39">
        <f>'District 1'!G17</f>
        <v>4.8671098741040915</v>
      </c>
    </row>
    <row r="16" spans="1:6" x14ac:dyDescent="0.25">
      <c r="A16">
        <v>2</v>
      </c>
      <c r="B16" s="70">
        <f>'District 2'!G16</f>
        <v>54</v>
      </c>
      <c r="C16" s="71">
        <f>'District 2'!G18</f>
        <v>0.4576271186440678</v>
      </c>
      <c r="D16" s="39">
        <f>'District 2'!G17</f>
        <v>10.08258383014954</v>
      </c>
    </row>
    <row r="17" spans="1:4" x14ac:dyDescent="0.25">
      <c r="A17">
        <v>3</v>
      </c>
      <c r="B17" s="70">
        <f>'District 3'!G16</f>
        <v>112</v>
      </c>
      <c r="C17" s="71">
        <f>'District 3'!G18</f>
        <v>0.3446153846153846</v>
      </c>
      <c r="D17" s="39">
        <f>'District 3'!G17</f>
        <v>3.0397537365222886</v>
      </c>
    </row>
    <row r="18" spans="1:4" x14ac:dyDescent="0.25">
      <c r="A18">
        <v>4</v>
      </c>
      <c r="B18" s="70">
        <f>'District 4'!G16</f>
        <v>94</v>
      </c>
      <c r="C18" s="71">
        <f>'District 4'!G18</f>
        <v>0.46766169154228854</v>
      </c>
      <c r="D18" s="39">
        <f>'District 4'!G17</f>
        <v>9.8649447090838311</v>
      </c>
    </row>
    <row r="19" spans="1:4" x14ac:dyDescent="0.25">
      <c r="A19">
        <v>5</v>
      </c>
      <c r="B19" s="70">
        <f>'District 5'!G16</f>
        <v>83</v>
      </c>
      <c r="C19" s="71">
        <f>'District 5'!G18</f>
        <v>0.5220125786163522</v>
      </c>
      <c r="D19" s="39">
        <f>'District 5'!G17</f>
        <v>9.9596932414481625</v>
      </c>
    </row>
    <row r="20" spans="1:4" x14ac:dyDescent="0.25">
      <c r="A20">
        <v>6</v>
      </c>
      <c r="B20" s="70">
        <f>'District 6'!G16</f>
        <v>53</v>
      </c>
      <c r="C20" s="71">
        <f>'District 6'!G18</f>
        <v>0.47747747747747749</v>
      </c>
      <c r="D20" s="39">
        <f>'District 6'!G17</f>
        <v>4.978227300222799</v>
      </c>
    </row>
    <row r="22" spans="1:4" x14ac:dyDescent="0.25">
      <c r="A22" t="s">
        <v>98</v>
      </c>
    </row>
    <row r="23" spans="1:4" x14ac:dyDescent="0.25">
      <c r="A23" t="s">
        <v>90</v>
      </c>
      <c r="B23" s="1" t="s">
        <v>91</v>
      </c>
      <c r="C23" s="1" t="s">
        <v>94</v>
      </c>
      <c r="D23" s="1" t="s">
        <v>10</v>
      </c>
    </row>
    <row r="24" spans="1:4" x14ac:dyDescent="0.25">
      <c r="A24">
        <v>1</v>
      </c>
      <c r="B24" s="70">
        <f>'District 1'!G8</f>
        <v>51</v>
      </c>
      <c r="C24" s="71">
        <f>'District 1'!G10</f>
        <v>0.36956521739130432</v>
      </c>
      <c r="D24" s="39">
        <f>'District 1'!G9</f>
        <v>4.5967148810983076</v>
      </c>
    </row>
    <row r="25" spans="1:4" x14ac:dyDescent="0.25">
      <c r="A25">
        <v>2</v>
      </c>
      <c r="B25" s="70">
        <f>'District 2'!G8</f>
        <v>45</v>
      </c>
      <c r="C25" s="71">
        <f>'District 2'!G10</f>
        <v>0.38135593220338981</v>
      </c>
      <c r="D25" s="39">
        <f>'District 2'!G9</f>
        <v>8.4021531917912817</v>
      </c>
    </row>
    <row r="26" spans="1:4" x14ac:dyDescent="0.25">
      <c r="A26">
        <v>3</v>
      </c>
      <c r="B26" s="70">
        <f>'District 3'!G8</f>
        <v>117</v>
      </c>
      <c r="C26" s="71">
        <f>'District 3'!G10</f>
        <v>0.36</v>
      </c>
      <c r="D26" s="39">
        <f>'District 3'!G9</f>
        <v>3.1754570283313197</v>
      </c>
    </row>
    <row r="27" spans="1:4" x14ac:dyDescent="0.3">
      <c r="A27">
        <v>4</v>
      </c>
      <c r="B27" s="70">
        <f>'District 4'!G8</f>
        <v>82</v>
      </c>
      <c r="C27" s="71">
        <f>'District 4'!G10</f>
        <v>0.4079601990049751</v>
      </c>
      <c r="D27" s="39">
        <f>'District 4'!G9</f>
        <v>8.6055900653710005</v>
      </c>
    </row>
    <row r="28" spans="1:4" x14ac:dyDescent="0.3">
      <c r="A28">
        <v>5</v>
      </c>
      <c r="B28" s="70">
        <f>'District 5'!G8</f>
        <v>45</v>
      </c>
      <c r="C28" s="71">
        <f>'District 5'!G10</f>
        <v>0.28301886792452829</v>
      </c>
      <c r="D28" s="39">
        <f>'District 5'!G9</f>
        <v>5.3998336851224984</v>
      </c>
    </row>
    <row r="29" spans="1:4" x14ac:dyDescent="0.3">
      <c r="A29">
        <v>6</v>
      </c>
      <c r="B29" s="70">
        <f>'District 6'!G8</f>
        <v>42</v>
      </c>
      <c r="C29" s="71">
        <f>'District 6'!G10</f>
        <v>0.3783783783783784</v>
      </c>
      <c r="D29" s="39">
        <f>'District 6'!G9</f>
        <v>3.9450103133841048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F20" sqref="F20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48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64">
        <f>G5/'Statewide Totals Check'!G5</f>
        <v>0.11216730038022814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</row>
    <row r="5" spans="1:15" ht="15" x14ac:dyDescent="0.25">
      <c r="A5" s="3" t="s">
        <v>9</v>
      </c>
      <c r="B5" s="4">
        <v>19</v>
      </c>
      <c r="C5" s="4">
        <v>30</v>
      </c>
      <c r="D5" s="4">
        <v>28</v>
      </c>
      <c r="E5" s="4">
        <v>13</v>
      </c>
      <c r="F5" s="4">
        <v>28</v>
      </c>
      <c r="G5" s="5">
        <f>SUM(B5:F5)</f>
        <v>118</v>
      </c>
      <c r="H5" s="79"/>
      <c r="I5" t="s">
        <v>11</v>
      </c>
      <c r="J5">
        <v>106.50200000000001</v>
      </c>
      <c r="K5">
        <v>106.58799999999999</v>
      </c>
      <c r="L5">
        <v>107.033</v>
      </c>
      <c r="M5">
        <v>107.383</v>
      </c>
      <c r="N5">
        <v>108.07099999999998</v>
      </c>
      <c r="O5">
        <f>SUM(J5:N5)</f>
        <v>535.577</v>
      </c>
    </row>
    <row r="6" spans="1:15" ht="15" x14ac:dyDescent="0.25">
      <c r="A6" s="3" t="s">
        <v>10</v>
      </c>
      <c r="B6" s="17">
        <f t="shared" ref="B6:G6" si="0">B5/J$5*100</f>
        <v>17.84004056261854</v>
      </c>
      <c r="C6" s="17">
        <f t="shared" si="0"/>
        <v>28.145757496153418</v>
      </c>
      <c r="D6" s="17">
        <f t="shared" si="0"/>
        <v>26.160156213504248</v>
      </c>
      <c r="E6" s="17">
        <f t="shared" si="0"/>
        <v>12.106199305290408</v>
      </c>
      <c r="F6" s="17">
        <f t="shared" si="0"/>
        <v>25.908893227600377</v>
      </c>
      <c r="G6" s="18">
        <f t="shared" si="0"/>
        <v>22.032312814030476</v>
      </c>
      <c r="I6" t="s">
        <v>77</v>
      </c>
      <c r="O6" s="68">
        <f>O5/'Statewide Totals Check'!O5</f>
        <v>6.5470455249462198E-2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v>5</v>
      </c>
      <c r="C8" s="4">
        <v>16</v>
      </c>
      <c r="D8" s="4">
        <v>5</v>
      </c>
      <c r="E8" s="4">
        <v>5</v>
      </c>
      <c r="F8" s="4">
        <v>14</v>
      </c>
      <c r="G8" s="5">
        <f>SUM(B8:F8)</f>
        <v>45</v>
      </c>
    </row>
    <row r="9" spans="1:15" ht="15" x14ac:dyDescent="0.25">
      <c r="A9" s="3" t="s">
        <v>17</v>
      </c>
      <c r="B9" s="17">
        <f t="shared" ref="B9:G9" si="1">B8/J$5*100</f>
        <v>4.6947475164785635</v>
      </c>
      <c r="C9" s="17">
        <f t="shared" si="1"/>
        <v>15.011070664615152</v>
      </c>
      <c r="D9" s="17">
        <f t="shared" si="1"/>
        <v>4.6714564666971867</v>
      </c>
      <c r="E9" s="17">
        <f t="shared" si="1"/>
        <v>4.6562305020347727</v>
      </c>
      <c r="F9" s="17">
        <f t="shared" si="1"/>
        <v>12.954446613800188</v>
      </c>
      <c r="G9" s="18">
        <f t="shared" si="1"/>
        <v>8.4021531917912817</v>
      </c>
    </row>
    <row r="10" spans="1:15" ht="15" x14ac:dyDescent="0.25">
      <c r="A10" s="12" t="s">
        <v>13</v>
      </c>
      <c r="B10" s="54">
        <f t="shared" ref="B10:G10" si="2">B8/B$5</f>
        <v>0.26315789473684209</v>
      </c>
      <c r="C10" s="54">
        <f t="shared" si="2"/>
        <v>0.53333333333333333</v>
      </c>
      <c r="D10" s="54">
        <f t="shared" si="2"/>
        <v>0.17857142857142858</v>
      </c>
      <c r="E10" s="54">
        <f t="shared" si="2"/>
        <v>0.38461538461538464</v>
      </c>
      <c r="F10" s="54">
        <f t="shared" si="2"/>
        <v>0.5</v>
      </c>
      <c r="G10" s="14">
        <f t="shared" si="2"/>
        <v>0.38135593220338981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v>5</v>
      </c>
      <c r="C12" s="4">
        <v>1</v>
      </c>
      <c r="D12" s="4">
        <v>14</v>
      </c>
      <c r="E12" s="4">
        <v>5</v>
      </c>
      <c r="F12" s="4">
        <v>6</v>
      </c>
      <c r="G12" s="5">
        <f>SUM(B12:F12)</f>
        <v>31</v>
      </c>
    </row>
    <row r="13" spans="1:15" ht="15" x14ac:dyDescent="0.25">
      <c r="A13" s="3" t="s">
        <v>87</v>
      </c>
      <c r="B13" s="24">
        <f t="shared" ref="B13:G13" si="3">B12/J$5*100</f>
        <v>4.6947475164785635</v>
      </c>
      <c r="C13" s="24">
        <f t="shared" si="3"/>
        <v>0.93819191653844702</v>
      </c>
      <c r="D13" s="24">
        <f t="shared" si="3"/>
        <v>13.080078106752124</v>
      </c>
      <c r="E13" s="24">
        <f t="shared" si="3"/>
        <v>4.6562305020347727</v>
      </c>
      <c r="F13" s="24">
        <f t="shared" si="3"/>
        <v>5.5519056916286527</v>
      </c>
      <c r="G13" s="25">
        <f t="shared" si="3"/>
        <v>5.7881499765673281</v>
      </c>
    </row>
    <row r="14" spans="1:15" ht="15" x14ac:dyDescent="0.25">
      <c r="A14" s="12" t="s">
        <v>20</v>
      </c>
      <c r="B14" s="15">
        <f t="shared" ref="B14:G14" si="4">B12/B$5</f>
        <v>0.26315789473684209</v>
      </c>
      <c r="C14" s="15">
        <f t="shared" si="4"/>
        <v>3.3333333333333333E-2</v>
      </c>
      <c r="D14" s="15">
        <f t="shared" si="4"/>
        <v>0.5</v>
      </c>
      <c r="E14" s="15">
        <f t="shared" si="4"/>
        <v>0.38461538461538464</v>
      </c>
      <c r="F14" s="15">
        <f t="shared" si="4"/>
        <v>0.21428571428571427</v>
      </c>
      <c r="G14" s="36">
        <f t="shared" si="4"/>
        <v>0.26271186440677968</v>
      </c>
      <c r="N14" s="16"/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9</v>
      </c>
      <c r="C16" s="23">
        <v>16</v>
      </c>
      <c r="D16" s="23">
        <v>11</v>
      </c>
      <c r="E16" s="23">
        <v>5</v>
      </c>
      <c r="F16" s="23">
        <v>13</v>
      </c>
      <c r="G16" s="5">
        <f>SUM(B16:F16)</f>
        <v>54</v>
      </c>
    </row>
    <row r="17" spans="1:10" s="16" customFormat="1" ht="15" x14ac:dyDescent="0.25">
      <c r="A17" s="22" t="s">
        <v>19</v>
      </c>
      <c r="B17" s="24">
        <f t="shared" ref="B17:G17" si="5">B16/J$5*100</f>
        <v>8.4505455296614151</v>
      </c>
      <c r="C17" s="24">
        <f t="shared" si="5"/>
        <v>15.011070664615152</v>
      </c>
      <c r="D17" s="24">
        <f t="shared" si="5"/>
        <v>10.27720422673381</v>
      </c>
      <c r="E17" s="24">
        <f t="shared" si="5"/>
        <v>4.6562305020347727</v>
      </c>
      <c r="F17" s="24">
        <f t="shared" si="5"/>
        <v>12.029128998528748</v>
      </c>
      <c r="G17" s="25">
        <f t="shared" si="5"/>
        <v>10.08258383014954</v>
      </c>
      <c r="J17" s="16" t="s">
        <v>92</v>
      </c>
    </row>
    <row r="18" spans="1:10" ht="15" x14ac:dyDescent="0.25">
      <c r="A18" s="3" t="s">
        <v>81</v>
      </c>
      <c r="B18" s="54">
        <f t="shared" ref="B18:G18" si="6">B16/B$5</f>
        <v>0.47368421052631576</v>
      </c>
      <c r="C18" s="54">
        <f t="shared" si="6"/>
        <v>0.53333333333333333</v>
      </c>
      <c r="D18" s="54">
        <f t="shared" si="6"/>
        <v>0.39285714285714285</v>
      </c>
      <c r="E18" s="54">
        <f t="shared" si="6"/>
        <v>0.38461538461538464</v>
      </c>
      <c r="F18" s="54">
        <f t="shared" si="6"/>
        <v>0.4642857142857143</v>
      </c>
      <c r="G18" s="14">
        <f t="shared" si="6"/>
        <v>0.4576271186440678</v>
      </c>
    </row>
    <row r="19" spans="1:10" ht="4.5" customHeight="1" x14ac:dyDescent="0.25">
      <c r="A19" s="7"/>
      <c r="B19" s="20"/>
      <c r="C19" s="20"/>
      <c r="D19" s="20"/>
      <c r="E19" s="20"/>
      <c r="F19" s="20"/>
      <c r="G19" s="21"/>
    </row>
    <row r="20" spans="1:10" ht="15" x14ac:dyDescent="0.25">
      <c r="A20" s="3" t="s">
        <v>14</v>
      </c>
      <c r="B20" s="4">
        <v>7</v>
      </c>
      <c r="C20" s="4">
        <v>19</v>
      </c>
      <c r="D20" s="4">
        <v>11</v>
      </c>
      <c r="E20" s="4">
        <v>4</v>
      </c>
      <c r="F20" s="4">
        <v>9</v>
      </c>
      <c r="G20" s="5">
        <f>SUM(B20:F20)</f>
        <v>50</v>
      </c>
    </row>
    <row r="21" spans="1:10" ht="15" x14ac:dyDescent="0.25">
      <c r="A21" s="3" t="s">
        <v>15</v>
      </c>
      <c r="B21" s="17">
        <f t="shared" ref="B21:G21" si="7">B20/J$5*100</f>
        <v>6.5726465230699889</v>
      </c>
      <c r="C21" s="17">
        <f t="shared" si="7"/>
        <v>17.825646414230494</v>
      </c>
      <c r="D21" s="17">
        <f t="shared" si="7"/>
        <v>10.27720422673381</v>
      </c>
      <c r="E21" s="17">
        <f t="shared" si="7"/>
        <v>3.7249844016278186</v>
      </c>
      <c r="F21" s="17">
        <f t="shared" si="7"/>
        <v>8.3278585374429781</v>
      </c>
      <c r="G21" s="18">
        <f t="shared" si="7"/>
        <v>9.3357257686569817</v>
      </c>
    </row>
    <row r="22" spans="1:10" ht="15" x14ac:dyDescent="0.25">
      <c r="A22" s="12" t="s">
        <v>12</v>
      </c>
      <c r="B22" s="54">
        <f t="shared" ref="B22:G22" si="8">B20/B$5</f>
        <v>0.36842105263157893</v>
      </c>
      <c r="C22" s="54">
        <f t="shared" si="8"/>
        <v>0.6333333333333333</v>
      </c>
      <c r="D22" s="54">
        <f t="shared" si="8"/>
        <v>0.39285714285714285</v>
      </c>
      <c r="E22" s="54">
        <f t="shared" si="8"/>
        <v>0.30769230769230771</v>
      </c>
      <c r="F22" s="54">
        <f t="shared" si="8"/>
        <v>0.32142857142857145</v>
      </c>
      <c r="G22" s="14">
        <f t="shared" si="8"/>
        <v>0.42372881355932202</v>
      </c>
    </row>
    <row r="23" spans="1:10" ht="4.5" customHeight="1" x14ac:dyDescent="0.25">
      <c r="A23" s="19"/>
      <c r="B23" s="20"/>
      <c r="C23" s="20"/>
      <c r="D23" s="20"/>
      <c r="E23" s="20"/>
      <c r="F23" s="20"/>
      <c r="G23" s="21"/>
    </row>
    <row r="24" spans="1:10" ht="15" x14ac:dyDescent="0.25">
      <c r="A24" s="3" t="s">
        <v>23</v>
      </c>
      <c r="B24" s="4">
        <v>0</v>
      </c>
      <c r="C24" s="4">
        <v>4</v>
      </c>
      <c r="D24" s="4">
        <v>1</v>
      </c>
      <c r="E24" s="4">
        <v>2</v>
      </c>
      <c r="F24" s="4">
        <v>2</v>
      </c>
      <c r="G24" s="5">
        <f>SUM(B24:F24)</f>
        <v>9</v>
      </c>
    </row>
    <row r="25" spans="1:10" ht="15" x14ac:dyDescent="0.25">
      <c r="A25" s="3" t="s">
        <v>21</v>
      </c>
      <c r="B25" s="17">
        <f t="shared" ref="B25:G25" si="9">B24/J$5*100</f>
        <v>0</v>
      </c>
      <c r="C25" s="17">
        <f t="shared" si="9"/>
        <v>3.7527676661537881</v>
      </c>
      <c r="D25" s="17">
        <f t="shared" si="9"/>
        <v>0.93429129333943739</v>
      </c>
      <c r="E25" s="17">
        <f t="shared" si="9"/>
        <v>1.8624922008139093</v>
      </c>
      <c r="F25" s="17">
        <f t="shared" si="9"/>
        <v>1.8506352305428841</v>
      </c>
      <c r="G25" s="18">
        <f t="shared" si="9"/>
        <v>1.6804306383582566</v>
      </c>
    </row>
    <row r="26" spans="1:10" ht="15" x14ac:dyDescent="0.25">
      <c r="A26" s="12" t="s">
        <v>22</v>
      </c>
      <c r="B26" s="54">
        <f t="shared" ref="B26:G26" si="10">B24/B$5</f>
        <v>0</v>
      </c>
      <c r="C26" s="54">
        <f t="shared" si="10"/>
        <v>0.13333333333333333</v>
      </c>
      <c r="D26" s="54">
        <f t="shared" si="10"/>
        <v>3.5714285714285712E-2</v>
      </c>
      <c r="E26" s="54">
        <f t="shared" si="10"/>
        <v>0.15384615384615385</v>
      </c>
      <c r="F26" s="54">
        <f t="shared" si="10"/>
        <v>7.1428571428571425E-2</v>
      </c>
      <c r="G26" s="14">
        <f t="shared" si="10"/>
        <v>7.6271186440677971E-2</v>
      </c>
    </row>
    <row r="27" spans="1:10" ht="4.5" customHeight="1" x14ac:dyDescent="0.25">
      <c r="A27" s="19"/>
      <c r="B27" s="20"/>
      <c r="C27" s="20"/>
      <c r="D27" s="20"/>
      <c r="E27" s="20"/>
      <c r="F27" s="20"/>
      <c r="G27" s="21"/>
    </row>
    <row r="28" spans="1:10" ht="15" x14ac:dyDescent="0.25">
      <c r="A28" s="3" t="s">
        <v>24</v>
      </c>
      <c r="B28" s="4">
        <v>4</v>
      </c>
      <c r="C28" s="4">
        <v>6</v>
      </c>
      <c r="D28" s="4">
        <v>9</v>
      </c>
      <c r="E28" s="4">
        <v>2</v>
      </c>
      <c r="F28" s="4">
        <v>8</v>
      </c>
      <c r="G28" s="5">
        <f>SUM(B28:F28)</f>
        <v>29</v>
      </c>
    </row>
    <row r="29" spans="1:10" ht="15" x14ac:dyDescent="0.25">
      <c r="A29" s="3" t="s">
        <v>25</v>
      </c>
      <c r="B29" s="17">
        <f t="shared" ref="B29:G29" si="11">B28/J$5*100</f>
        <v>3.7557980131828503</v>
      </c>
      <c r="C29" s="17">
        <f t="shared" si="11"/>
        <v>5.6291514992306828</v>
      </c>
      <c r="D29" s="17">
        <f t="shared" si="11"/>
        <v>8.4086216400549354</v>
      </c>
      <c r="E29" s="17">
        <f t="shared" si="11"/>
        <v>1.8624922008139093</v>
      </c>
      <c r="F29" s="17">
        <f t="shared" si="11"/>
        <v>7.4025409221715366</v>
      </c>
      <c r="G29" s="18">
        <f t="shared" si="11"/>
        <v>5.414720945821049</v>
      </c>
    </row>
    <row r="30" spans="1:10" x14ac:dyDescent="0.3">
      <c r="A30" s="12" t="s">
        <v>26</v>
      </c>
      <c r="B30" s="54">
        <f t="shared" ref="B30:G30" si="12">B28/B$5</f>
        <v>0.21052631578947367</v>
      </c>
      <c r="C30" s="54">
        <f t="shared" si="12"/>
        <v>0.2</v>
      </c>
      <c r="D30" s="54">
        <f t="shared" si="12"/>
        <v>0.32142857142857145</v>
      </c>
      <c r="E30" s="54">
        <f t="shared" si="12"/>
        <v>0.15384615384615385</v>
      </c>
      <c r="F30" s="54">
        <f t="shared" si="12"/>
        <v>0.2857142857142857</v>
      </c>
      <c r="G30" s="14">
        <f t="shared" si="12"/>
        <v>0.24576271186440679</v>
      </c>
    </row>
    <row r="31" spans="1:10" ht="4.5" customHeight="1" x14ac:dyDescent="0.3">
      <c r="A31" s="19"/>
      <c r="B31" s="20"/>
      <c r="C31" s="20"/>
      <c r="D31" s="20"/>
      <c r="E31" s="20"/>
      <c r="F31" s="20"/>
      <c r="G31" s="21"/>
    </row>
    <row r="32" spans="1:10" x14ac:dyDescent="0.3">
      <c r="A32" s="3" t="s">
        <v>27</v>
      </c>
      <c r="B32" s="4">
        <v>3</v>
      </c>
      <c r="C32" s="4">
        <v>2</v>
      </c>
      <c r="D32" s="4">
        <v>1</v>
      </c>
      <c r="E32" s="4">
        <v>0</v>
      </c>
      <c r="F32" s="4">
        <v>0</v>
      </c>
      <c r="G32" s="5">
        <f>SUM(B32:F32)</f>
        <v>6</v>
      </c>
    </row>
    <row r="33" spans="1:7" x14ac:dyDescent="0.3">
      <c r="A33" s="3" t="s">
        <v>28</v>
      </c>
      <c r="B33" s="17">
        <f t="shared" ref="B33:G33" si="13">B32/J$5*100</f>
        <v>2.8168485098871381</v>
      </c>
      <c r="C33" s="17">
        <f t="shared" si="13"/>
        <v>1.876383833076894</v>
      </c>
      <c r="D33" s="17">
        <f t="shared" si="13"/>
        <v>0.93429129333943739</v>
      </c>
      <c r="E33" s="17">
        <f t="shared" si="13"/>
        <v>0</v>
      </c>
      <c r="F33" s="17">
        <f t="shared" si="13"/>
        <v>0</v>
      </c>
      <c r="G33" s="18">
        <f t="shared" si="13"/>
        <v>1.1202870922388377</v>
      </c>
    </row>
    <row r="34" spans="1:7" x14ac:dyDescent="0.3">
      <c r="A34" s="12" t="s">
        <v>45</v>
      </c>
      <c r="B34" s="54">
        <f t="shared" ref="B34:G34" si="14">B32/B$5</f>
        <v>0.15789473684210525</v>
      </c>
      <c r="C34" s="54">
        <f t="shared" si="14"/>
        <v>6.6666666666666666E-2</v>
      </c>
      <c r="D34" s="54">
        <f t="shared" si="14"/>
        <v>3.5714285714285712E-2</v>
      </c>
      <c r="E34" s="54">
        <f t="shared" si="14"/>
        <v>0</v>
      </c>
      <c r="F34" s="54">
        <f t="shared" si="14"/>
        <v>0</v>
      </c>
      <c r="G34" s="14">
        <f t="shared" si="14"/>
        <v>5.0847457627118647E-2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3">
      <c r="A37" s="3" t="s">
        <v>30</v>
      </c>
      <c r="B37" s="17">
        <f t="shared" ref="B37:G37" si="15">B36/J$5*100</f>
        <v>0</v>
      </c>
      <c r="C37" s="17">
        <f t="shared" si="15"/>
        <v>0</v>
      </c>
      <c r="D37" s="17">
        <f t="shared" si="15"/>
        <v>0</v>
      </c>
      <c r="E37" s="17">
        <f t="shared" si="15"/>
        <v>0</v>
      </c>
      <c r="F37" s="17">
        <f t="shared" si="15"/>
        <v>0</v>
      </c>
      <c r="G37" s="18">
        <f t="shared" si="15"/>
        <v>0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4</v>
      </c>
      <c r="C40" s="4">
        <v>3</v>
      </c>
      <c r="D40" s="4">
        <v>7</v>
      </c>
      <c r="E40" s="4">
        <v>1</v>
      </c>
      <c r="F40" s="4">
        <v>4</v>
      </c>
      <c r="G40" s="5">
        <f>SUM(B40:F40)</f>
        <v>19</v>
      </c>
    </row>
    <row r="41" spans="1:7" x14ac:dyDescent="0.3">
      <c r="A41" s="3" t="s">
        <v>32</v>
      </c>
      <c r="B41" s="17">
        <f t="shared" ref="B41:G41" si="16">B40/J$5*100</f>
        <v>3.7557980131828503</v>
      </c>
      <c r="C41" s="17">
        <f t="shared" si="16"/>
        <v>2.8145757496153414</v>
      </c>
      <c r="D41" s="17">
        <f t="shared" si="16"/>
        <v>6.540039053376062</v>
      </c>
      <c r="E41" s="17">
        <f t="shared" si="16"/>
        <v>0.93124610040695466</v>
      </c>
      <c r="F41" s="17">
        <f t="shared" si="16"/>
        <v>3.7012704610857683</v>
      </c>
      <c r="G41" s="18">
        <f t="shared" si="16"/>
        <v>3.5475757920896531</v>
      </c>
    </row>
    <row r="42" spans="1:7" x14ac:dyDescent="0.3">
      <c r="A42" s="12" t="s">
        <v>47</v>
      </c>
      <c r="B42" s="54">
        <f t="shared" ref="B42:G42" si="17">B40/B$5</f>
        <v>0.21052631578947367</v>
      </c>
      <c r="C42" s="54">
        <f t="shared" si="17"/>
        <v>0.1</v>
      </c>
      <c r="D42" s="54">
        <f t="shared" si="17"/>
        <v>0.25</v>
      </c>
      <c r="E42" s="54">
        <f t="shared" si="17"/>
        <v>7.6923076923076927E-2</v>
      </c>
      <c r="F42" s="54">
        <f t="shared" si="17"/>
        <v>0.14285714285714285</v>
      </c>
      <c r="G42" s="14">
        <f t="shared" si="17"/>
        <v>0.16101694915254236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82</v>
      </c>
      <c r="B44" s="4">
        <v>0</v>
      </c>
      <c r="C44" s="4">
        <v>5</v>
      </c>
      <c r="D44" s="4">
        <v>5</v>
      </c>
      <c r="E44" s="4">
        <v>1</v>
      </c>
      <c r="F44" s="4">
        <v>5</v>
      </c>
      <c r="G44" s="5">
        <f>SUM(B44:F44)</f>
        <v>16</v>
      </c>
    </row>
    <row r="45" spans="1:7" x14ac:dyDescent="0.3">
      <c r="A45" s="3" t="s">
        <v>33</v>
      </c>
      <c r="B45" s="17">
        <f t="shared" ref="B45:G45" si="18">B44/J$5*100</f>
        <v>0</v>
      </c>
      <c r="C45" s="17">
        <f t="shared" si="18"/>
        <v>4.6909595826922352</v>
      </c>
      <c r="D45" s="17">
        <f t="shared" si="18"/>
        <v>4.6714564666971867</v>
      </c>
      <c r="E45" s="17">
        <f t="shared" si="18"/>
        <v>0.93124610040695466</v>
      </c>
      <c r="F45" s="17">
        <f t="shared" si="18"/>
        <v>4.6265880763572103</v>
      </c>
      <c r="G45" s="18">
        <f t="shared" si="18"/>
        <v>2.987432245970234</v>
      </c>
    </row>
    <row r="46" spans="1:7" x14ac:dyDescent="0.3">
      <c r="A46" s="12" t="s">
        <v>34</v>
      </c>
      <c r="B46" s="54">
        <f t="shared" ref="B46:G46" si="19">B44/B$5</f>
        <v>0</v>
      </c>
      <c r="C46" s="54">
        <f t="shared" si="19"/>
        <v>0.16666666666666666</v>
      </c>
      <c r="D46" s="54">
        <f t="shared" si="19"/>
        <v>0.17857142857142858</v>
      </c>
      <c r="E46" s="54">
        <f t="shared" si="19"/>
        <v>7.6923076923076927E-2</v>
      </c>
      <c r="F46" s="54">
        <f t="shared" si="19"/>
        <v>0.17857142857142858</v>
      </c>
      <c r="G46" s="14">
        <f t="shared" si="19"/>
        <v>0.13559322033898305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13</v>
      </c>
      <c r="C48" s="4">
        <v>17</v>
      </c>
      <c r="D48" s="4">
        <v>20</v>
      </c>
      <c r="E48" s="4">
        <v>11</v>
      </c>
      <c r="F48" s="4">
        <v>17</v>
      </c>
      <c r="G48" s="5">
        <f>SUM(B48:F48)</f>
        <v>78</v>
      </c>
    </row>
    <row r="49" spans="1:7" x14ac:dyDescent="0.3">
      <c r="A49" s="3" t="s">
        <v>36</v>
      </c>
      <c r="B49" s="17">
        <f t="shared" ref="B49:G49" si="20">B48/J$5*100</f>
        <v>12.206343542844266</v>
      </c>
      <c r="C49" s="17">
        <f t="shared" si="20"/>
        <v>15.949262581153601</v>
      </c>
      <c r="D49" s="17">
        <f t="shared" si="20"/>
        <v>18.685825866788747</v>
      </c>
      <c r="E49" s="17">
        <f t="shared" si="20"/>
        <v>10.243707104476501</v>
      </c>
      <c r="F49" s="17">
        <f t="shared" si="20"/>
        <v>15.730399459614516</v>
      </c>
      <c r="G49" s="18">
        <f t="shared" si="20"/>
        <v>14.563732199104889</v>
      </c>
    </row>
    <row r="50" spans="1:7" x14ac:dyDescent="0.3">
      <c r="A50" s="12" t="s">
        <v>37</v>
      </c>
      <c r="B50" s="54">
        <f t="shared" ref="B50:G50" si="21">B48/B$5</f>
        <v>0.68421052631578949</v>
      </c>
      <c r="C50" s="54">
        <f t="shared" si="21"/>
        <v>0.56666666666666665</v>
      </c>
      <c r="D50" s="54">
        <f t="shared" si="21"/>
        <v>0.7142857142857143</v>
      </c>
      <c r="E50" s="54">
        <f t="shared" si="21"/>
        <v>0.84615384615384615</v>
      </c>
      <c r="F50" s="54">
        <f t="shared" si="21"/>
        <v>0.6071428571428571</v>
      </c>
      <c r="G50" s="14">
        <f t="shared" si="21"/>
        <v>0.66101694915254239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1</v>
      </c>
      <c r="C52" s="4">
        <v>2</v>
      </c>
      <c r="D52" s="4">
        <v>5</v>
      </c>
      <c r="E52" s="4">
        <v>1</v>
      </c>
      <c r="F52" s="4">
        <v>4</v>
      </c>
      <c r="G52" s="5">
        <f>SUM(B52:F52)</f>
        <v>13</v>
      </c>
    </row>
    <row r="53" spans="1:7" x14ac:dyDescent="0.3">
      <c r="A53" s="3" t="s">
        <v>40</v>
      </c>
      <c r="B53" s="17">
        <f t="shared" ref="B53:G53" si="22">B52/J$5*100</f>
        <v>0.93894950329571258</v>
      </c>
      <c r="C53" s="17">
        <f t="shared" si="22"/>
        <v>1.876383833076894</v>
      </c>
      <c r="D53" s="17">
        <f t="shared" si="22"/>
        <v>4.6714564666971867</v>
      </c>
      <c r="E53" s="17">
        <f t="shared" si="22"/>
        <v>0.93124610040695466</v>
      </c>
      <c r="F53" s="17">
        <f t="shared" si="22"/>
        <v>3.7012704610857683</v>
      </c>
      <c r="G53" s="18">
        <f t="shared" si="22"/>
        <v>2.427288699850815</v>
      </c>
    </row>
    <row r="54" spans="1:7" x14ac:dyDescent="0.3">
      <c r="A54" s="12" t="s">
        <v>41</v>
      </c>
      <c r="B54" s="54">
        <f t="shared" ref="B54:G54" si="23">B52/B$5</f>
        <v>5.2631578947368418E-2</v>
      </c>
      <c r="C54" s="54">
        <f t="shared" si="23"/>
        <v>6.6666666666666666E-2</v>
      </c>
      <c r="D54" s="54">
        <f t="shared" si="23"/>
        <v>0.17857142857142858</v>
      </c>
      <c r="E54" s="54">
        <f t="shared" si="23"/>
        <v>7.6923076923076927E-2</v>
      </c>
      <c r="F54" s="54">
        <f t="shared" si="23"/>
        <v>0.14285714285714285</v>
      </c>
      <c r="G54" s="14">
        <f t="shared" si="23"/>
        <v>0.11016949152542373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3</v>
      </c>
      <c r="C56" s="4">
        <v>4</v>
      </c>
      <c r="D56" s="4">
        <v>2</v>
      </c>
      <c r="E56" s="4">
        <v>1</v>
      </c>
      <c r="F56" s="4">
        <v>3</v>
      </c>
      <c r="G56" s="5">
        <f>SUM(B56:F56)</f>
        <v>13</v>
      </c>
    </row>
    <row r="57" spans="1:7" x14ac:dyDescent="0.3">
      <c r="A57" s="3" t="s">
        <v>43</v>
      </c>
      <c r="B57" s="17">
        <f t="shared" ref="B57:G57" si="24">B56/J$5*100</f>
        <v>2.8168485098871381</v>
      </c>
      <c r="C57" s="17">
        <f t="shared" si="24"/>
        <v>3.7527676661537881</v>
      </c>
      <c r="D57" s="17">
        <f t="shared" si="24"/>
        <v>1.8685825866788748</v>
      </c>
      <c r="E57" s="17">
        <f t="shared" si="24"/>
        <v>0.93124610040695466</v>
      </c>
      <c r="F57" s="17">
        <f t="shared" si="24"/>
        <v>2.7759528458143263</v>
      </c>
      <c r="G57" s="18">
        <f t="shared" si="24"/>
        <v>2.427288699850815</v>
      </c>
    </row>
    <row r="58" spans="1:7" x14ac:dyDescent="0.3">
      <c r="A58" s="12" t="s">
        <v>44</v>
      </c>
      <c r="B58" s="54">
        <f t="shared" ref="B58:G58" si="25">B56/B$5</f>
        <v>0.15789473684210525</v>
      </c>
      <c r="C58" s="54">
        <f t="shared" si="25"/>
        <v>0.13333333333333333</v>
      </c>
      <c r="D58" s="54">
        <f t="shared" si="25"/>
        <v>7.1428571428571425E-2</v>
      </c>
      <c r="E58" s="54">
        <f t="shared" si="25"/>
        <v>7.6923076923076927E-2</v>
      </c>
      <c r="F58" s="54">
        <f t="shared" si="25"/>
        <v>0.10714285714285714</v>
      </c>
      <c r="G58" s="14">
        <f t="shared" si="25"/>
        <v>0.11016949152542373</v>
      </c>
    </row>
    <row r="59" spans="1:7" ht="4.5" customHeight="1" x14ac:dyDescent="0.3">
      <c r="A59" s="6"/>
      <c r="B59" s="10"/>
      <c r="C59" s="10"/>
      <c r="D59" s="10"/>
      <c r="E59" s="10"/>
      <c r="F59" s="10"/>
      <c r="G59" s="1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F21" sqref="F21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49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0.30893536121673004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</row>
    <row r="5" spans="1:15" ht="15" x14ac:dyDescent="0.25">
      <c r="A5" s="3" t="s">
        <v>9</v>
      </c>
      <c r="B5" s="4">
        <v>52</v>
      </c>
      <c r="C5" s="4">
        <v>71</v>
      </c>
      <c r="D5" s="4">
        <v>50</v>
      </c>
      <c r="E5" s="4">
        <v>79</v>
      </c>
      <c r="F5" s="4">
        <v>73</v>
      </c>
      <c r="G5" s="5">
        <f>SUM(B5:F5)</f>
        <v>325</v>
      </c>
      <c r="I5" t="s">
        <v>11</v>
      </c>
      <c r="J5">
        <v>710.31699999999989</v>
      </c>
      <c r="K5">
        <v>722.44599999999991</v>
      </c>
      <c r="L5">
        <v>737.06</v>
      </c>
      <c r="M5">
        <v>749.61099999999976</v>
      </c>
      <c r="N5">
        <v>765.07499999999993</v>
      </c>
      <c r="O5">
        <f>SUM(J5:N5)</f>
        <v>3684.5089999999996</v>
      </c>
    </row>
    <row r="6" spans="1:15" ht="15" x14ac:dyDescent="0.25">
      <c r="A6" s="3" t="s">
        <v>10</v>
      </c>
      <c r="B6" s="17">
        <f t="shared" ref="B6:G6" si="0">B5/J$5*100</f>
        <v>7.3206751351861223</v>
      </c>
      <c r="C6" s="17">
        <f t="shared" si="0"/>
        <v>9.82772414824084</v>
      </c>
      <c r="D6" s="17">
        <f t="shared" si="0"/>
        <v>6.7837082462757454</v>
      </c>
      <c r="E6" s="17">
        <f t="shared" si="0"/>
        <v>10.538799457318532</v>
      </c>
      <c r="F6" s="17">
        <f t="shared" si="0"/>
        <v>9.5415482142273653</v>
      </c>
      <c r="G6" s="18">
        <f t="shared" si="0"/>
        <v>8.8207139675869985</v>
      </c>
      <c r="I6" t="s">
        <v>77</v>
      </c>
      <c r="O6" s="41">
        <f>O5/'Statewide Totals Check'!O5</f>
        <v>0.45040485607249875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v>21</v>
      </c>
      <c r="C8" s="4">
        <v>28</v>
      </c>
      <c r="D8" s="4">
        <v>17</v>
      </c>
      <c r="E8" s="4">
        <v>28</v>
      </c>
      <c r="F8" s="4">
        <v>23</v>
      </c>
      <c r="G8" s="5">
        <f>SUM(B8:F8)</f>
        <v>117</v>
      </c>
    </row>
    <row r="9" spans="1:15" ht="15" x14ac:dyDescent="0.25">
      <c r="A9" s="3" t="s">
        <v>17</v>
      </c>
      <c r="B9" s="17">
        <f t="shared" ref="B9:G9" si="1">B8/J$5*100</f>
        <v>2.9564264969020879</v>
      </c>
      <c r="C9" s="17">
        <f t="shared" si="1"/>
        <v>3.8757221993062458</v>
      </c>
      <c r="D9" s="17">
        <f t="shared" si="1"/>
        <v>2.3064608037337533</v>
      </c>
      <c r="E9" s="17">
        <f t="shared" si="1"/>
        <v>3.7352706937331512</v>
      </c>
      <c r="F9" s="17">
        <f t="shared" si="1"/>
        <v>3.0062412181812244</v>
      </c>
      <c r="G9" s="18">
        <f t="shared" si="1"/>
        <v>3.1754570283313197</v>
      </c>
    </row>
    <row r="10" spans="1:15" ht="15" x14ac:dyDescent="0.25">
      <c r="A10" s="12" t="s">
        <v>13</v>
      </c>
      <c r="B10" s="54">
        <f t="shared" ref="B10:G10" si="2">B8/B$5</f>
        <v>0.40384615384615385</v>
      </c>
      <c r="C10" s="54">
        <f t="shared" si="2"/>
        <v>0.39436619718309857</v>
      </c>
      <c r="D10" s="54">
        <f t="shared" si="2"/>
        <v>0.34</v>
      </c>
      <c r="E10" s="54">
        <f t="shared" si="2"/>
        <v>0.35443037974683544</v>
      </c>
      <c r="F10" s="54">
        <f t="shared" si="2"/>
        <v>0.31506849315068491</v>
      </c>
      <c r="G10" s="14">
        <f t="shared" si="2"/>
        <v>0.36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v>8</v>
      </c>
      <c r="C12" s="4">
        <v>10</v>
      </c>
      <c r="D12" s="4">
        <v>10</v>
      </c>
      <c r="E12" s="4">
        <v>17</v>
      </c>
      <c r="F12" s="4">
        <v>17</v>
      </c>
      <c r="G12" s="5">
        <f>SUM(B12:F12)</f>
        <v>62</v>
      </c>
    </row>
    <row r="13" spans="1:15" ht="15" x14ac:dyDescent="0.25">
      <c r="A13" s="3" t="s">
        <v>87</v>
      </c>
      <c r="B13" s="24">
        <f t="shared" ref="B13:G13" si="3">B12/J$5*100</f>
        <v>1.1262577131055571</v>
      </c>
      <c r="C13" s="24">
        <f t="shared" si="3"/>
        <v>1.3841864997522308</v>
      </c>
      <c r="D13" s="24">
        <f t="shared" si="3"/>
        <v>1.356741649255149</v>
      </c>
      <c r="E13" s="24">
        <f t="shared" si="3"/>
        <v>2.2678429211951272</v>
      </c>
      <c r="F13" s="24">
        <f t="shared" si="3"/>
        <v>2.2220043786556878</v>
      </c>
      <c r="G13" s="25">
        <f t="shared" si="3"/>
        <v>1.6827208184319813</v>
      </c>
    </row>
    <row r="14" spans="1:15" ht="15" x14ac:dyDescent="0.25">
      <c r="A14" s="12" t="s">
        <v>20</v>
      </c>
      <c r="B14" s="15">
        <f t="shared" ref="B14:G14" si="4">B12/B$5</f>
        <v>0.15384615384615385</v>
      </c>
      <c r="C14" s="15">
        <f t="shared" si="4"/>
        <v>0.14084507042253522</v>
      </c>
      <c r="D14" s="15">
        <f t="shared" si="4"/>
        <v>0.2</v>
      </c>
      <c r="E14" s="15">
        <f t="shared" si="4"/>
        <v>0.21518987341772153</v>
      </c>
      <c r="F14" s="15">
        <f t="shared" si="4"/>
        <v>0.23287671232876711</v>
      </c>
      <c r="G14" s="36">
        <f t="shared" si="4"/>
        <v>0.19076923076923077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14</v>
      </c>
      <c r="C16" s="23">
        <v>25</v>
      </c>
      <c r="D16" s="23">
        <v>14</v>
      </c>
      <c r="E16" s="23">
        <v>31</v>
      </c>
      <c r="F16" s="23">
        <v>28</v>
      </c>
      <c r="G16" s="5">
        <f>SUM(B16:F16)</f>
        <v>112</v>
      </c>
    </row>
    <row r="17" spans="1:7" s="16" customFormat="1" ht="15" x14ac:dyDescent="0.25">
      <c r="A17" s="22" t="s">
        <v>19</v>
      </c>
      <c r="B17" s="24">
        <f t="shared" ref="B17:G17" si="5">B16/J$5*100</f>
        <v>1.9709509979347253</v>
      </c>
      <c r="C17" s="24">
        <f t="shared" si="5"/>
        <v>3.4604662493805769</v>
      </c>
      <c r="D17" s="24">
        <f t="shared" si="5"/>
        <v>1.8994383089572087</v>
      </c>
      <c r="E17" s="24">
        <f t="shared" si="5"/>
        <v>4.1354782680617026</v>
      </c>
      <c r="F17" s="24">
        <f t="shared" si="5"/>
        <v>3.6597719177858381</v>
      </c>
      <c r="G17" s="25">
        <f t="shared" si="5"/>
        <v>3.0397537365222886</v>
      </c>
    </row>
    <row r="18" spans="1:7" ht="15" x14ac:dyDescent="0.25">
      <c r="A18" s="3" t="s">
        <v>81</v>
      </c>
      <c r="B18" s="54">
        <f t="shared" ref="B18:G18" si="6">B16/B$5</f>
        <v>0.26923076923076922</v>
      </c>
      <c r="C18" s="54">
        <f t="shared" si="6"/>
        <v>0.352112676056338</v>
      </c>
      <c r="D18" s="54">
        <f t="shared" si="6"/>
        <v>0.28000000000000003</v>
      </c>
      <c r="E18" s="54">
        <f t="shared" si="6"/>
        <v>0.39240506329113922</v>
      </c>
      <c r="F18" s="54">
        <f t="shared" si="6"/>
        <v>0.38356164383561642</v>
      </c>
      <c r="G18" s="14">
        <f t="shared" si="6"/>
        <v>0.3446153846153846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ht="15" x14ac:dyDescent="0.25">
      <c r="A20" s="3" t="s">
        <v>14</v>
      </c>
      <c r="B20" s="4">
        <v>19</v>
      </c>
      <c r="C20" s="4">
        <v>33</v>
      </c>
      <c r="D20" s="4">
        <v>20</v>
      </c>
      <c r="E20" s="4">
        <v>35</v>
      </c>
      <c r="F20" s="4">
        <v>27</v>
      </c>
      <c r="G20" s="5">
        <f>SUM(B20:F20)</f>
        <v>134</v>
      </c>
    </row>
    <row r="21" spans="1:7" ht="15" x14ac:dyDescent="0.25">
      <c r="A21" s="3" t="s">
        <v>15</v>
      </c>
      <c r="B21" s="17">
        <f t="shared" ref="B21:G21" si="7">B20/J$5*100</f>
        <v>2.6748620686256985</v>
      </c>
      <c r="C21" s="17">
        <f t="shared" si="7"/>
        <v>4.5678154491823619</v>
      </c>
      <c r="D21" s="17">
        <f t="shared" si="7"/>
        <v>2.7134832985102979</v>
      </c>
      <c r="E21" s="17">
        <f t="shared" si="7"/>
        <v>4.6690883671664389</v>
      </c>
      <c r="F21" s="17">
        <f t="shared" si="7"/>
        <v>3.5290657778649157</v>
      </c>
      <c r="G21" s="18">
        <f t="shared" si="7"/>
        <v>3.6368482204820238</v>
      </c>
    </row>
    <row r="22" spans="1:7" ht="15" x14ac:dyDescent="0.25">
      <c r="A22" s="12" t="s">
        <v>12</v>
      </c>
      <c r="B22" s="54">
        <f t="shared" ref="B22:G22" si="8">B20/B$5</f>
        <v>0.36538461538461536</v>
      </c>
      <c r="C22" s="54">
        <f t="shared" si="8"/>
        <v>0.46478873239436619</v>
      </c>
      <c r="D22" s="54">
        <f t="shared" si="8"/>
        <v>0.4</v>
      </c>
      <c r="E22" s="54">
        <f t="shared" si="8"/>
        <v>0.44303797468354428</v>
      </c>
      <c r="F22" s="54">
        <f t="shared" si="8"/>
        <v>0.36986301369863012</v>
      </c>
      <c r="G22" s="14">
        <f t="shared" si="8"/>
        <v>0.41230769230769232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ht="15" x14ac:dyDescent="0.25">
      <c r="A24" s="3" t="s">
        <v>23</v>
      </c>
      <c r="B24" s="4">
        <v>6</v>
      </c>
      <c r="C24" s="4">
        <v>8</v>
      </c>
      <c r="D24" s="4">
        <v>5</v>
      </c>
      <c r="E24" s="4">
        <v>15</v>
      </c>
      <c r="F24" s="4">
        <v>7</v>
      </c>
      <c r="G24" s="5">
        <f>SUM(B24:F24)</f>
        <v>41</v>
      </c>
    </row>
    <row r="25" spans="1:7" ht="15" x14ac:dyDescent="0.25">
      <c r="A25" s="3" t="s">
        <v>21</v>
      </c>
      <c r="B25" s="17">
        <f t="shared" ref="B25:G25" si="9">B24/J$5*100</f>
        <v>0.84469328482916795</v>
      </c>
      <c r="C25" s="17">
        <f t="shared" si="9"/>
        <v>1.1073491998017846</v>
      </c>
      <c r="D25" s="17">
        <f t="shared" si="9"/>
        <v>0.67837082462757448</v>
      </c>
      <c r="E25" s="17">
        <f t="shared" si="9"/>
        <v>2.0010378716427595</v>
      </c>
      <c r="F25" s="17">
        <f t="shared" si="9"/>
        <v>0.91494297944645953</v>
      </c>
      <c r="G25" s="18">
        <f t="shared" si="9"/>
        <v>1.112766992834052</v>
      </c>
    </row>
    <row r="26" spans="1:7" ht="15" x14ac:dyDescent="0.25">
      <c r="A26" s="12" t="s">
        <v>22</v>
      </c>
      <c r="B26" s="54">
        <f t="shared" ref="B26:G26" si="10">B24/B$5</f>
        <v>0.11538461538461539</v>
      </c>
      <c r="C26" s="54">
        <f t="shared" si="10"/>
        <v>0.11267605633802817</v>
      </c>
      <c r="D26" s="54">
        <f t="shared" si="10"/>
        <v>0.1</v>
      </c>
      <c r="E26" s="54">
        <f t="shared" si="10"/>
        <v>0.189873417721519</v>
      </c>
      <c r="F26" s="54">
        <f t="shared" si="10"/>
        <v>9.5890410958904104E-2</v>
      </c>
      <c r="G26" s="14">
        <f t="shared" si="10"/>
        <v>0.12615384615384614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ht="15" x14ac:dyDescent="0.25">
      <c r="A28" s="3" t="s">
        <v>24</v>
      </c>
      <c r="B28" s="4">
        <v>13</v>
      </c>
      <c r="C28" s="4">
        <v>9</v>
      </c>
      <c r="D28" s="4">
        <v>11</v>
      </c>
      <c r="E28" s="4">
        <v>13</v>
      </c>
      <c r="F28" s="4">
        <v>10</v>
      </c>
      <c r="G28" s="5">
        <f>SUM(B28:F28)</f>
        <v>56</v>
      </c>
    </row>
    <row r="29" spans="1:7" ht="15" x14ac:dyDescent="0.25">
      <c r="A29" s="3" t="s">
        <v>25</v>
      </c>
      <c r="B29" s="17">
        <f t="shared" ref="B29:G29" si="11">B28/J$5*100</f>
        <v>1.8301687837965306</v>
      </c>
      <c r="C29" s="17">
        <f t="shared" si="11"/>
        <v>1.2457678497770077</v>
      </c>
      <c r="D29" s="17">
        <f t="shared" si="11"/>
        <v>1.4924158141806638</v>
      </c>
      <c r="E29" s="17">
        <f t="shared" si="11"/>
        <v>1.7342328220903913</v>
      </c>
      <c r="F29" s="17">
        <f t="shared" si="11"/>
        <v>1.3070613992092279</v>
      </c>
      <c r="G29" s="18">
        <f t="shared" si="11"/>
        <v>1.5198768682611443</v>
      </c>
    </row>
    <row r="30" spans="1:7" x14ac:dyDescent="0.3">
      <c r="A30" s="12" t="s">
        <v>26</v>
      </c>
      <c r="B30" s="54">
        <f t="shared" ref="B30:G30" si="12">B28/B$5</f>
        <v>0.25</v>
      </c>
      <c r="C30" s="54">
        <f t="shared" si="12"/>
        <v>0.12676056338028169</v>
      </c>
      <c r="D30" s="54">
        <f t="shared" si="12"/>
        <v>0.22</v>
      </c>
      <c r="E30" s="54">
        <f t="shared" si="12"/>
        <v>0.16455696202531644</v>
      </c>
      <c r="F30" s="54">
        <f t="shared" si="12"/>
        <v>0.13698630136986301</v>
      </c>
      <c r="G30" s="14">
        <f t="shared" si="12"/>
        <v>0.1723076923076923</v>
      </c>
    </row>
    <row r="31" spans="1:7" ht="4.5" customHeight="1" x14ac:dyDescent="0.3">
      <c r="A31" s="19"/>
      <c r="B31" s="20"/>
      <c r="C31" s="20"/>
      <c r="D31" s="20"/>
      <c r="E31" s="20"/>
      <c r="F31" s="20"/>
      <c r="G31" s="21"/>
    </row>
    <row r="32" spans="1:7" x14ac:dyDescent="0.3">
      <c r="A32" s="3" t="s">
        <v>27</v>
      </c>
      <c r="B32" s="4">
        <v>4</v>
      </c>
      <c r="C32" s="4">
        <v>8</v>
      </c>
      <c r="D32" s="4">
        <v>6</v>
      </c>
      <c r="E32" s="4">
        <v>4</v>
      </c>
      <c r="F32" s="4">
        <v>6</v>
      </c>
      <c r="G32" s="5">
        <f>SUM(B32:F32)</f>
        <v>28</v>
      </c>
    </row>
    <row r="33" spans="1:7" x14ac:dyDescent="0.3">
      <c r="A33" s="3" t="s">
        <v>28</v>
      </c>
      <c r="B33" s="17">
        <f t="shared" ref="B33:G33" si="13">B32/J$5*100</f>
        <v>0.56312885655277856</v>
      </c>
      <c r="C33" s="17">
        <f t="shared" si="13"/>
        <v>1.1073491998017846</v>
      </c>
      <c r="D33" s="17">
        <f t="shared" si="13"/>
        <v>0.81404498955308935</v>
      </c>
      <c r="E33" s="17">
        <f t="shared" si="13"/>
        <v>0.53361009910473589</v>
      </c>
      <c r="F33" s="17">
        <f t="shared" si="13"/>
        <v>0.78423683952553669</v>
      </c>
      <c r="G33" s="18">
        <f t="shared" si="13"/>
        <v>0.75993843413057216</v>
      </c>
    </row>
    <row r="34" spans="1:7" x14ac:dyDescent="0.3">
      <c r="A34" s="12" t="s">
        <v>45</v>
      </c>
      <c r="B34" s="54">
        <f t="shared" ref="B34:G34" si="14">B32/B$5</f>
        <v>7.6923076923076927E-2</v>
      </c>
      <c r="C34" s="54">
        <f t="shared" si="14"/>
        <v>0.11267605633802817</v>
      </c>
      <c r="D34" s="54">
        <f t="shared" si="14"/>
        <v>0.12</v>
      </c>
      <c r="E34" s="54">
        <f t="shared" si="14"/>
        <v>5.0632911392405063E-2</v>
      </c>
      <c r="F34" s="54">
        <f t="shared" si="14"/>
        <v>8.2191780821917804E-2</v>
      </c>
      <c r="G34" s="14">
        <f t="shared" si="14"/>
        <v>8.615384615384615E-2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1</v>
      </c>
      <c r="C36" s="4">
        <v>2</v>
      </c>
      <c r="D36" s="4">
        <v>2</v>
      </c>
      <c r="E36" s="4">
        <v>0</v>
      </c>
      <c r="F36" s="4">
        <v>2</v>
      </c>
      <c r="G36" s="5">
        <f>SUM(B36:F36)</f>
        <v>7</v>
      </c>
    </row>
    <row r="37" spans="1:7" x14ac:dyDescent="0.3">
      <c r="A37" s="3" t="s">
        <v>30</v>
      </c>
      <c r="B37" s="17">
        <f t="shared" ref="B37:G37" si="15">B36/J$5*100</f>
        <v>0.14078221413819464</v>
      </c>
      <c r="C37" s="17">
        <f t="shared" si="15"/>
        <v>0.27683729995044615</v>
      </c>
      <c r="D37" s="17">
        <f t="shared" si="15"/>
        <v>0.27134832985102975</v>
      </c>
      <c r="E37" s="17">
        <f t="shared" si="15"/>
        <v>0</v>
      </c>
      <c r="F37" s="17">
        <f t="shared" si="15"/>
        <v>0.26141227984184556</v>
      </c>
      <c r="G37" s="18">
        <f t="shared" si="15"/>
        <v>0.18998460853264304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2.1538461538461538E-2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9</v>
      </c>
      <c r="C40" s="4">
        <v>10</v>
      </c>
      <c r="D40" s="4">
        <v>8</v>
      </c>
      <c r="E40" s="4">
        <v>15</v>
      </c>
      <c r="F40" s="4">
        <v>11</v>
      </c>
      <c r="G40" s="5">
        <f>SUM(B40:F40)</f>
        <v>53</v>
      </c>
    </row>
    <row r="41" spans="1:7" x14ac:dyDescent="0.3">
      <c r="A41" s="3" t="s">
        <v>32</v>
      </c>
      <c r="B41" s="17">
        <f t="shared" ref="B41:G41" si="16">B40/J$5*100</f>
        <v>1.267039927243752</v>
      </c>
      <c r="C41" s="17">
        <f t="shared" si="16"/>
        <v>1.3841864997522308</v>
      </c>
      <c r="D41" s="17">
        <f t="shared" si="16"/>
        <v>1.085393319404119</v>
      </c>
      <c r="E41" s="17">
        <f t="shared" si="16"/>
        <v>2.0010378716427595</v>
      </c>
      <c r="F41" s="17">
        <f t="shared" si="16"/>
        <v>1.4377675391301508</v>
      </c>
      <c r="G41" s="18">
        <f t="shared" si="16"/>
        <v>1.4384548931757259</v>
      </c>
    </row>
    <row r="42" spans="1:7" x14ac:dyDescent="0.3">
      <c r="A42" s="12" t="s">
        <v>47</v>
      </c>
      <c r="B42" s="54">
        <f t="shared" ref="B42:G42" si="17">B40/B$5</f>
        <v>0.17307692307692307</v>
      </c>
      <c r="C42" s="54">
        <f t="shared" si="17"/>
        <v>0.14084507042253522</v>
      </c>
      <c r="D42" s="54">
        <f t="shared" si="17"/>
        <v>0.16</v>
      </c>
      <c r="E42" s="54">
        <f t="shared" si="17"/>
        <v>0.189873417721519</v>
      </c>
      <c r="F42" s="54">
        <f t="shared" si="17"/>
        <v>0.15068493150684931</v>
      </c>
      <c r="G42" s="14">
        <f t="shared" si="17"/>
        <v>0.16307692307692306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82</v>
      </c>
      <c r="B44" s="4">
        <v>2</v>
      </c>
      <c r="C44" s="4">
        <v>14</v>
      </c>
      <c r="D44" s="4">
        <v>3</v>
      </c>
      <c r="E44" s="4">
        <v>12</v>
      </c>
      <c r="F44" s="4">
        <v>8</v>
      </c>
      <c r="G44" s="5">
        <f>SUM(B44:F44)</f>
        <v>39</v>
      </c>
    </row>
    <row r="45" spans="1:7" x14ac:dyDescent="0.3">
      <c r="A45" s="3" t="s">
        <v>33</v>
      </c>
      <c r="B45" s="17">
        <f t="shared" ref="B45:G45" si="18">B44/J$5*100</f>
        <v>0.28156442827638928</v>
      </c>
      <c r="C45" s="17">
        <f t="shared" si="18"/>
        <v>1.9378610996531229</v>
      </c>
      <c r="D45" s="17">
        <f t="shared" si="18"/>
        <v>0.40702249477654467</v>
      </c>
      <c r="E45" s="17">
        <f t="shared" si="18"/>
        <v>1.6008302973142077</v>
      </c>
      <c r="F45" s="17">
        <f t="shared" si="18"/>
        <v>1.0456491193673823</v>
      </c>
      <c r="G45" s="18">
        <f t="shared" si="18"/>
        <v>1.0584856761104398</v>
      </c>
    </row>
    <row r="46" spans="1:7" x14ac:dyDescent="0.3">
      <c r="A46" s="12" t="s">
        <v>34</v>
      </c>
      <c r="B46" s="54">
        <f t="shared" ref="B46:G46" si="19">B44/B$5</f>
        <v>3.8461538461538464E-2</v>
      </c>
      <c r="C46" s="54">
        <f t="shared" si="19"/>
        <v>0.19718309859154928</v>
      </c>
      <c r="D46" s="54">
        <f t="shared" si="19"/>
        <v>0.06</v>
      </c>
      <c r="E46" s="54">
        <f t="shared" si="19"/>
        <v>0.15189873417721519</v>
      </c>
      <c r="F46" s="54">
        <f t="shared" si="19"/>
        <v>0.1095890410958904</v>
      </c>
      <c r="G46" s="14">
        <f t="shared" si="19"/>
        <v>0.12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22</v>
      </c>
      <c r="C48" s="4">
        <v>31</v>
      </c>
      <c r="D48" s="4">
        <v>18</v>
      </c>
      <c r="E48" s="4">
        <v>37</v>
      </c>
      <c r="F48" s="4">
        <v>33</v>
      </c>
      <c r="G48" s="5">
        <f>SUM(B48:F48)</f>
        <v>141</v>
      </c>
    </row>
    <row r="49" spans="1:7" x14ac:dyDescent="0.3">
      <c r="A49" s="3" t="s">
        <v>36</v>
      </c>
      <c r="B49" s="17">
        <f t="shared" ref="B49:G49" si="20">B48/J$5*100</f>
        <v>3.0972087110402824</v>
      </c>
      <c r="C49" s="17">
        <f t="shared" si="20"/>
        <v>4.2909781492319148</v>
      </c>
      <c r="D49" s="17">
        <f t="shared" si="20"/>
        <v>2.4421349686592682</v>
      </c>
      <c r="E49" s="17">
        <f t="shared" si="20"/>
        <v>4.9358934167188062</v>
      </c>
      <c r="F49" s="17">
        <f t="shared" si="20"/>
        <v>4.3133026173904518</v>
      </c>
      <c r="G49" s="18">
        <f t="shared" si="20"/>
        <v>3.8268328290146667</v>
      </c>
    </row>
    <row r="50" spans="1:7" x14ac:dyDescent="0.3">
      <c r="A50" s="12" t="s">
        <v>37</v>
      </c>
      <c r="B50" s="54">
        <f t="shared" ref="B50:G50" si="21">B48/B$5</f>
        <v>0.42307692307692307</v>
      </c>
      <c r="C50" s="54">
        <f t="shared" si="21"/>
        <v>0.43661971830985913</v>
      </c>
      <c r="D50" s="54">
        <f t="shared" si="21"/>
        <v>0.36</v>
      </c>
      <c r="E50" s="54">
        <f t="shared" si="21"/>
        <v>0.46835443037974683</v>
      </c>
      <c r="F50" s="54">
        <f t="shared" si="21"/>
        <v>0.45205479452054792</v>
      </c>
      <c r="G50" s="14">
        <f t="shared" si="21"/>
        <v>0.43384615384615383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5</v>
      </c>
      <c r="C52" s="4">
        <v>8</v>
      </c>
      <c r="D52" s="4">
        <v>11</v>
      </c>
      <c r="E52" s="4">
        <v>7</v>
      </c>
      <c r="F52" s="4">
        <v>8</v>
      </c>
      <c r="G52" s="5">
        <f>SUM(B52:F52)</f>
        <v>39</v>
      </c>
    </row>
    <row r="53" spans="1:7" x14ac:dyDescent="0.3">
      <c r="A53" s="3" t="s">
        <v>40</v>
      </c>
      <c r="B53" s="17">
        <f t="shared" ref="B53:G53" si="22">B52/J$5*100</f>
        <v>0.70391107069097336</v>
      </c>
      <c r="C53" s="17">
        <f t="shared" si="22"/>
        <v>1.1073491998017846</v>
      </c>
      <c r="D53" s="17">
        <f t="shared" si="22"/>
        <v>1.4924158141806638</v>
      </c>
      <c r="E53" s="17">
        <f t="shared" si="22"/>
        <v>0.93381767343328781</v>
      </c>
      <c r="F53" s="17">
        <f t="shared" si="22"/>
        <v>1.0456491193673823</v>
      </c>
      <c r="G53" s="18">
        <f t="shared" si="22"/>
        <v>1.0584856761104398</v>
      </c>
    </row>
    <row r="54" spans="1:7" x14ac:dyDescent="0.3">
      <c r="A54" s="12" t="s">
        <v>41</v>
      </c>
      <c r="B54" s="54">
        <f t="shared" ref="B54:G54" si="23">B52/B$5</f>
        <v>9.6153846153846159E-2</v>
      </c>
      <c r="C54" s="54">
        <f t="shared" si="23"/>
        <v>0.11267605633802817</v>
      </c>
      <c r="D54" s="54">
        <f t="shared" si="23"/>
        <v>0.22</v>
      </c>
      <c r="E54" s="54">
        <f t="shared" si="23"/>
        <v>8.8607594936708861E-2</v>
      </c>
      <c r="F54" s="54">
        <f t="shared" si="23"/>
        <v>0.1095890410958904</v>
      </c>
      <c r="G54" s="14">
        <f t="shared" si="23"/>
        <v>0.12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15</v>
      </c>
      <c r="C56" s="4">
        <v>18</v>
      </c>
      <c r="D56" s="4">
        <v>13</v>
      </c>
      <c r="E56" s="4">
        <v>16</v>
      </c>
      <c r="F56" s="4">
        <v>14</v>
      </c>
      <c r="G56" s="5">
        <f>SUM(B56:F56)</f>
        <v>76</v>
      </c>
    </row>
    <row r="57" spans="1:7" x14ac:dyDescent="0.3">
      <c r="A57" s="3" t="s">
        <v>43</v>
      </c>
      <c r="B57" s="17">
        <f t="shared" ref="B57:G57" si="24">B56/J$5*100</f>
        <v>2.1117332120729202</v>
      </c>
      <c r="C57" s="17">
        <f t="shared" si="24"/>
        <v>2.4915356995540154</v>
      </c>
      <c r="D57" s="17">
        <f t="shared" si="24"/>
        <v>1.7637641440316936</v>
      </c>
      <c r="E57" s="17">
        <f t="shared" si="24"/>
        <v>2.1344403964189436</v>
      </c>
      <c r="F57" s="17">
        <f t="shared" si="24"/>
        <v>1.8298859588929191</v>
      </c>
      <c r="G57" s="18">
        <f t="shared" si="24"/>
        <v>2.0626900354972673</v>
      </c>
    </row>
    <row r="58" spans="1:7" x14ac:dyDescent="0.3">
      <c r="A58" s="12" t="s">
        <v>44</v>
      </c>
      <c r="B58" s="54">
        <f t="shared" ref="B58:G58" si="25">B56/B$5</f>
        <v>0.28846153846153844</v>
      </c>
      <c r="C58" s="54">
        <f t="shared" si="25"/>
        <v>0.25352112676056338</v>
      </c>
      <c r="D58" s="54">
        <f t="shared" si="25"/>
        <v>0.26</v>
      </c>
      <c r="E58" s="54">
        <f t="shared" si="25"/>
        <v>0.20253164556962025</v>
      </c>
      <c r="F58" s="54">
        <f t="shared" si="25"/>
        <v>0.19178082191780821</v>
      </c>
      <c r="G58" s="14">
        <f t="shared" si="25"/>
        <v>0.23384615384615384</v>
      </c>
    </row>
    <row r="59" spans="1:7" ht="4.5" customHeight="1" x14ac:dyDescent="0.3">
      <c r="A59" s="6"/>
      <c r="B59" s="60"/>
      <c r="C59" s="60"/>
      <c r="D59" s="60"/>
      <c r="E59" s="60"/>
      <c r="F59" s="10"/>
      <c r="G59" s="1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I8" sqref="I8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50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0.19106463878326996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58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</row>
    <row r="5" spans="1:15" ht="15" x14ac:dyDescent="0.25">
      <c r="A5" s="3" t="s">
        <v>9</v>
      </c>
      <c r="B5" s="4">
        <v>35</v>
      </c>
      <c r="C5" s="4">
        <v>35</v>
      </c>
      <c r="D5" s="4">
        <v>32</v>
      </c>
      <c r="E5" s="4">
        <v>39</v>
      </c>
      <c r="F5" s="4">
        <v>60</v>
      </c>
      <c r="G5" s="5">
        <f>SUM(B5:F5)</f>
        <v>201</v>
      </c>
      <c r="H5" s="79"/>
      <c r="I5" t="s">
        <v>11</v>
      </c>
      <c r="J5">
        <v>187.17099999999996</v>
      </c>
      <c r="K5">
        <v>188.86</v>
      </c>
      <c r="L5">
        <v>190.49600000000001</v>
      </c>
      <c r="M5">
        <v>192.39499999999998</v>
      </c>
      <c r="N5">
        <v>193.947</v>
      </c>
      <c r="O5">
        <f>SUM(J5:N5)</f>
        <v>952.86899999999991</v>
      </c>
    </row>
    <row r="6" spans="1:15" ht="15" x14ac:dyDescent="0.25">
      <c r="A6" s="3" t="s">
        <v>10</v>
      </c>
      <c r="B6" s="17">
        <f t="shared" ref="B6:G6" si="0">B5/J$5*100</f>
        <v>18.699478017427918</v>
      </c>
      <c r="C6" s="17">
        <f t="shared" si="0"/>
        <v>18.532246108228314</v>
      </c>
      <c r="D6" s="17">
        <f t="shared" si="0"/>
        <v>16.798252981689902</v>
      </c>
      <c r="E6" s="17">
        <f t="shared" si="0"/>
        <v>20.27079705813561</v>
      </c>
      <c r="F6" s="17">
        <f t="shared" si="0"/>
        <v>30.936286717505297</v>
      </c>
      <c r="G6" s="18">
        <f t="shared" si="0"/>
        <v>21.094190282189892</v>
      </c>
      <c r="I6" t="s">
        <v>77</v>
      </c>
      <c r="O6" s="41">
        <f>O5/'Statewide Totals Check'!O5</f>
        <v>0.11648141578727202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v>10</v>
      </c>
      <c r="C8" s="4">
        <v>14</v>
      </c>
      <c r="D8" s="4">
        <v>17</v>
      </c>
      <c r="E8" s="4">
        <v>19</v>
      </c>
      <c r="F8" s="4">
        <v>22</v>
      </c>
      <c r="G8" s="5">
        <f>SUM(B8:F8)</f>
        <v>82</v>
      </c>
    </row>
    <row r="9" spans="1:15" ht="15" x14ac:dyDescent="0.25">
      <c r="A9" s="3" t="s">
        <v>17</v>
      </c>
      <c r="B9" s="17">
        <f t="shared" ref="B9:G9" si="1">B8/J$5*100</f>
        <v>5.3427080049794045</v>
      </c>
      <c r="C9" s="17">
        <f t="shared" si="1"/>
        <v>7.4128984432913274</v>
      </c>
      <c r="D9" s="17">
        <f t="shared" si="1"/>
        <v>8.9240718965227614</v>
      </c>
      <c r="E9" s="17">
        <f t="shared" si="1"/>
        <v>9.8755165155019622</v>
      </c>
      <c r="F9" s="17">
        <f t="shared" si="1"/>
        <v>11.343305129751942</v>
      </c>
      <c r="G9" s="18">
        <f t="shared" si="1"/>
        <v>8.6055900653710005</v>
      </c>
    </row>
    <row r="10" spans="1:15" ht="15" x14ac:dyDescent="0.25">
      <c r="A10" s="12" t="s">
        <v>13</v>
      </c>
      <c r="B10" s="54">
        <f t="shared" ref="B10:G10" si="2">B8/B$5</f>
        <v>0.2857142857142857</v>
      </c>
      <c r="C10" s="54">
        <f t="shared" si="2"/>
        <v>0.4</v>
      </c>
      <c r="D10" s="54">
        <f t="shared" si="2"/>
        <v>0.53125</v>
      </c>
      <c r="E10" s="54">
        <f t="shared" si="2"/>
        <v>0.48717948717948717</v>
      </c>
      <c r="F10" s="54">
        <f t="shared" si="2"/>
        <v>0.36666666666666664</v>
      </c>
      <c r="G10" s="14">
        <f t="shared" si="2"/>
        <v>0.4079601990049751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v>11</v>
      </c>
      <c r="C12" s="4">
        <v>8</v>
      </c>
      <c r="D12" s="4">
        <v>7</v>
      </c>
      <c r="E12" s="4">
        <v>7</v>
      </c>
      <c r="F12" s="4">
        <v>18</v>
      </c>
      <c r="G12" s="5">
        <f>SUM(B12:F12)</f>
        <v>51</v>
      </c>
    </row>
    <row r="13" spans="1:15" ht="15" x14ac:dyDescent="0.25">
      <c r="A13" s="3" t="s">
        <v>87</v>
      </c>
      <c r="B13" s="24">
        <f t="shared" ref="B13:G13" si="3">B12/J$5*100</f>
        <v>5.8769788054773455</v>
      </c>
      <c r="C13" s="24">
        <f t="shared" si="3"/>
        <v>4.2359419675950436</v>
      </c>
      <c r="D13" s="24">
        <f t="shared" si="3"/>
        <v>3.6746178397446663</v>
      </c>
      <c r="E13" s="24">
        <f t="shared" si="3"/>
        <v>3.6383481899217758</v>
      </c>
      <c r="F13" s="24">
        <f t="shared" si="3"/>
        <v>9.2808860152515891</v>
      </c>
      <c r="G13" s="25">
        <f t="shared" si="3"/>
        <v>5.3522572357795246</v>
      </c>
    </row>
    <row r="14" spans="1:15" ht="15" x14ac:dyDescent="0.25">
      <c r="A14" s="12" t="s">
        <v>20</v>
      </c>
      <c r="B14" s="15">
        <f t="shared" ref="B14:G14" si="4">B12/B$5</f>
        <v>0.31428571428571428</v>
      </c>
      <c r="C14" s="15">
        <f t="shared" si="4"/>
        <v>0.22857142857142856</v>
      </c>
      <c r="D14" s="15">
        <f t="shared" si="4"/>
        <v>0.21875</v>
      </c>
      <c r="E14" s="15">
        <f t="shared" si="4"/>
        <v>0.17948717948717949</v>
      </c>
      <c r="F14" s="15">
        <f t="shared" si="4"/>
        <v>0.3</v>
      </c>
      <c r="G14" s="36">
        <f t="shared" si="4"/>
        <v>0.2537313432835821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15</v>
      </c>
      <c r="C16" s="23">
        <v>13</v>
      </c>
      <c r="D16" s="23">
        <v>12</v>
      </c>
      <c r="E16" s="23">
        <v>19</v>
      </c>
      <c r="F16" s="23">
        <v>35</v>
      </c>
      <c r="G16" s="5">
        <f>SUM(B16:F16)</f>
        <v>94</v>
      </c>
    </row>
    <row r="17" spans="1:7" s="16" customFormat="1" ht="15" x14ac:dyDescent="0.25">
      <c r="A17" s="22" t="s">
        <v>19</v>
      </c>
      <c r="B17" s="24">
        <f t="shared" ref="B17:G17" si="5">B16/J$5*100</f>
        <v>8.0140620074691071</v>
      </c>
      <c r="C17" s="24">
        <f t="shared" si="5"/>
        <v>6.8834056973419457</v>
      </c>
      <c r="D17" s="24">
        <f t="shared" si="5"/>
        <v>6.299344868133713</v>
      </c>
      <c r="E17" s="24">
        <f t="shared" si="5"/>
        <v>9.8755165155019622</v>
      </c>
      <c r="F17" s="24">
        <f t="shared" si="5"/>
        <v>18.046167251878089</v>
      </c>
      <c r="G17" s="25">
        <f t="shared" si="5"/>
        <v>9.8649447090838311</v>
      </c>
    </row>
    <row r="18" spans="1:7" ht="15" x14ac:dyDescent="0.25">
      <c r="A18" s="3" t="s">
        <v>81</v>
      </c>
      <c r="B18" s="54">
        <f t="shared" ref="B18:G18" si="6">B16/B$5</f>
        <v>0.42857142857142855</v>
      </c>
      <c r="C18" s="54">
        <f t="shared" si="6"/>
        <v>0.37142857142857144</v>
      </c>
      <c r="D18" s="54">
        <f t="shared" si="6"/>
        <v>0.375</v>
      </c>
      <c r="E18" s="54">
        <f t="shared" si="6"/>
        <v>0.48717948717948717</v>
      </c>
      <c r="F18" s="54">
        <f t="shared" si="6"/>
        <v>0.58333333333333337</v>
      </c>
      <c r="G18" s="14">
        <f t="shared" si="6"/>
        <v>0.46766169154228854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ht="15" x14ac:dyDescent="0.25">
      <c r="A20" s="3" t="s">
        <v>14</v>
      </c>
      <c r="B20" s="4">
        <v>9</v>
      </c>
      <c r="C20" s="4">
        <v>8</v>
      </c>
      <c r="D20" s="4">
        <v>8</v>
      </c>
      <c r="E20" s="4">
        <v>14</v>
      </c>
      <c r="F20" s="4">
        <v>17</v>
      </c>
      <c r="G20" s="5">
        <f>SUM(B20:F20)</f>
        <v>56</v>
      </c>
    </row>
    <row r="21" spans="1:7" ht="15" x14ac:dyDescent="0.25">
      <c r="A21" s="3" t="s">
        <v>15</v>
      </c>
      <c r="B21" s="17">
        <f t="shared" ref="B21:G21" si="7">B20/J$5*100</f>
        <v>4.8084372044814643</v>
      </c>
      <c r="C21" s="17">
        <f t="shared" si="7"/>
        <v>4.2359419675950436</v>
      </c>
      <c r="D21" s="17">
        <f t="shared" si="7"/>
        <v>4.1995632454224756</v>
      </c>
      <c r="E21" s="17">
        <f t="shared" si="7"/>
        <v>7.2766963798435516</v>
      </c>
      <c r="F21" s="17">
        <f t="shared" si="7"/>
        <v>8.7652812366265014</v>
      </c>
      <c r="G21" s="18">
        <f t="shared" si="7"/>
        <v>5.8769883373265381</v>
      </c>
    </row>
    <row r="22" spans="1:7" ht="15" x14ac:dyDescent="0.25">
      <c r="A22" s="12" t="s">
        <v>12</v>
      </c>
      <c r="B22" s="54">
        <f t="shared" ref="B22:G22" si="8">B20/B$5</f>
        <v>0.25714285714285712</v>
      </c>
      <c r="C22" s="54">
        <f t="shared" si="8"/>
        <v>0.22857142857142856</v>
      </c>
      <c r="D22" s="54">
        <f t="shared" si="8"/>
        <v>0.25</v>
      </c>
      <c r="E22" s="54">
        <f t="shared" si="8"/>
        <v>0.35897435897435898</v>
      </c>
      <c r="F22" s="54">
        <f t="shared" si="8"/>
        <v>0.28333333333333333</v>
      </c>
      <c r="G22" s="14">
        <f t="shared" si="8"/>
        <v>0.27860696517412936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ht="15" x14ac:dyDescent="0.25">
      <c r="A24" s="3" t="s">
        <v>23</v>
      </c>
      <c r="B24" s="4">
        <v>0</v>
      </c>
      <c r="C24" s="4">
        <v>4</v>
      </c>
      <c r="D24" s="4">
        <v>8</v>
      </c>
      <c r="E24" s="4">
        <v>6</v>
      </c>
      <c r="F24" s="4">
        <v>5</v>
      </c>
      <c r="G24" s="5">
        <f>SUM(B24:F24)</f>
        <v>23</v>
      </c>
    </row>
    <row r="25" spans="1:7" ht="15" x14ac:dyDescent="0.25">
      <c r="A25" s="3" t="s">
        <v>21</v>
      </c>
      <c r="B25" s="17">
        <f t="shared" ref="B25:G25" si="9">B24/J$5*100</f>
        <v>0</v>
      </c>
      <c r="C25" s="17">
        <f t="shared" si="9"/>
        <v>2.1179709837975218</v>
      </c>
      <c r="D25" s="17">
        <f t="shared" si="9"/>
        <v>4.1995632454224756</v>
      </c>
      <c r="E25" s="17">
        <f t="shared" si="9"/>
        <v>3.1185841627900937</v>
      </c>
      <c r="F25" s="17">
        <f t="shared" si="9"/>
        <v>2.5780238931254416</v>
      </c>
      <c r="G25" s="18">
        <f t="shared" si="9"/>
        <v>2.4137630671162564</v>
      </c>
    </row>
    <row r="26" spans="1:7" ht="15" x14ac:dyDescent="0.25">
      <c r="A26" s="12" t="s">
        <v>22</v>
      </c>
      <c r="B26" s="54">
        <f t="shared" ref="B26:G26" si="10">B24/B$5</f>
        <v>0</v>
      </c>
      <c r="C26" s="54">
        <f t="shared" si="10"/>
        <v>0.11428571428571428</v>
      </c>
      <c r="D26" s="54">
        <f t="shared" si="10"/>
        <v>0.25</v>
      </c>
      <c r="E26" s="54">
        <f t="shared" si="10"/>
        <v>0.15384615384615385</v>
      </c>
      <c r="F26" s="54">
        <f t="shared" si="10"/>
        <v>8.3333333333333329E-2</v>
      </c>
      <c r="G26" s="14">
        <f t="shared" si="10"/>
        <v>0.11442786069651742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ht="15" x14ac:dyDescent="0.25">
      <c r="A28" s="3" t="s">
        <v>24</v>
      </c>
      <c r="B28" s="4">
        <v>6</v>
      </c>
      <c r="C28" s="4">
        <v>12</v>
      </c>
      <c r="D28" s="4">
        <v>8</v>
      </c>
      <c r="E28" s="4">
        <v>7</v>
      </c>
      <c r="F28" s="4">
        <v>12</v>
      </c>
      <c r="G28" s="5">
        <f>SUM(B28:F28)</f>
        <v>45</v>
      </c>
    </row>
    <row r="29" spans="1:7" ht="15" x14ac:dyDescent="0.25">
      <c r="A29" s="3" t="s">
        <v>25</v>
      </c>
      <c r="B29" s="17">
        <f t="shared" ref="B29:G29" si="11">B28/J$5*100</f>
        <v>3.2056248029876429</v>
      </c>
      <c r="C29" s="17">
        <f t="shared" si="11"/>
        <v>6.353912951392565</v>
      </c>
      <c r="D29" s="17">
        <f t="shared" si="11"/>
        <v>4.1995632454224756</v>
      </c>
      <c r="E29" s="17">
        <f t="shared" si="11"/>
        <v>3.6383481899217758</v>
      </c>
      <c r="F29" s="17">
        <f t="shared" si="11"/>
        <v>6.1872573435010594</v>
      </c>
      <c r="G29" s="18">
        <f t="shared" si="11"/>
        <v>4.7225799139231102</v>
      </c>
    </row>
    <row r="30" spans="1:7" x14ac:dyDescent="0.3">
      <c r="A30" s="12" t="s">
        <v>26</v>
      </c>
      <c r="B30" s="54">
        <f t="shared" ref="B30:G30" si="12">B28/B$5</f>
        <v>0.17142857142857143</v>
      </c>
      <c r="C30" s="54">
        <f t="shared" si="12"/>
        <v>0.34285714285714286</v>
      </c>
      <c r="D30" s="54">
        <f t="shared" si="12"/>
        <v>0.25</v>
      </c>
      <c r="E30" s="54">
        <f t="shared" si="12"/>
        <v>0.17948717948717949</v>
      </c>
      <c r="F30" s="54">
        <f t="shared" si="12"/>
        <v>0.2</v>
      </c>
      <c r="G30" s="14">
        <f t="shared" si="12"/>
        <v>0.22388059701492538</v>
      </c>
    </row>
    <row r="31" spans="1:7" ht="4.5" customHeight="1" x14ac:dyDescent="0.3">
      <c r="A31" s="19"/>
      <c r="B31" s="20"/>
      <c r="C31" s="20"/>
      <c r="D31" s="20"/>
      <c r="E31" s="20"/>
      <c r="F31" s="20"/>
      <c r="G31" s="21"/>
    </row>
    <row r="32" spans="1:7" x14ac:dyDescent="0.3">
      <c r="A32" s="3" t="s">
        <v>27</v>
      </c>
      <c r="B32" s="4">
        <v>2</v>
      </c>
      <c r="C32" s="4">
        <v>1</v>
      </c>
      <c r="D32" s="4">
        <v>3</v>
      </c>
      <c r="E32" s="4">
        <v>0</v>
      </c>
      <c r="F32" s="4">
        <v>2</v>
      </c>
      <c r="G32" s="5">
        <f>SUM(B32:F32)</f>
        <v>8</v>
      </c>
    </row>
    <row r="33" spans="1:7" x14ac:dyDescent="0.3">
      <c r="A33" s="3" t="s">
        <v>28</v>
      </c>
      <c r="B33" s="17">
        <f t="shared" ref="B33:G33" si="13">B32/J$5*100</f>
        <v>1.068541600995881</v>
      </c>
      <c r="C33" s="17">
        <f t="shared" si="13"/>
        <v>0.52949274594938045</v>
      </c>
      <c r="D33" s="17">
        <f t="shared" si="13"/>
        <v>1.5748362170334282</v>
      </c>
      <c r="E33" s="17">
        <f t="shared" si="13"/>
        <v>0</v>
      </c>
      <c r="F33" s="17">
        <f t="shared" si="13"/>
        <v>1.0312095572501765</v>
      </c>
      <c r="G33" s="18">
        <f t="shared" si="13"/>
        <v>0.83956976247521964</v>
      </c>
    </row>
    <row r="34" spans="1:7" x14ac:dyDescent="0.3">
      <c r="A34" s="12" t="s">
        <v>45</v>
      </c>
      <c r="B34" s="54">
        <f t="shared" ref="B34:G34" si="14">B32/B$5</f>
        <v>5.7142857142857141E-2</v>
      </c>
      <c r="C34" s="54">
        <f t="shared" si="14"/>
        <v>2.8571428571428571E-2</v>
      </c>
      <c r="D34" s="54">
        <f t="shared" si="14"/>
        <v>9.375E-2</v>
      </c>
      <c r="E34" s="54">
        <f t="shared" si="14"/>
        <v>0</v>
      </c>
      <c r="F34" s="54">
        <f t="shared" si="14"/>
        <v>3.3333333333333333E-2</v>
      </c>
      <c r="G34" s="14">
        <f t="shared" si="14"/>
        <v>3.9800995024875621E-2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1</v>
      </c>
      <c r="C36" s="4">
        <v>1</v>
      </c>
      <c r="D36" s="4">
        <v>0</v>
      </c>
      <c r="E36" s="4">
        <v>0</v>
      </c>
      <c r="F36" s="4">
        <v>2</v>
      </c>
      <c r="G36" s="5">
        <f>SUM(B36:F36)</f>
        <v>4</v>
      </c>
    </row>
    <row r="37" spans="1:7" x14ac:dyDescent="0.3">
      <c r="A37" s="3" t="s">
        <v>30</v>
      </c>
      <c r="B37" s="17">
        <f t="shared" ref="B37:G37" si="15">B36/J$5*100</f>
        <v>0.53427080049794051</v>
      </c>
      <c r="C37" s="17">
        <f t="shared" si="15"/>
        <v>0.52949274594938045</v>
      </c>
      <c r="D37" s="17">
        <f t="shared" si="15"/>
        <v>0</v>
      </c>
      <c r="E37" s="17">
        <f t="shared" si="15"/>
        <v>0</v>
      </c>
      <c r="F37" s="17">
        <f t="shared" si="15"/>
        <v>1.0312095572501765</v>
      </c>
      <c r="G37" s="18">
        <f t="shared" si="15"/>
        <v>0.41978488123760982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1.9900497512437811E-2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1</v>
      </c>
      <c r="C40" s="4">
        <v>5</v>
      </c>
      <c r="D40" s="4">
        <v>0</v>
      </c>
      <c r="E40" s="4">
        <v>4</v>
      </c>
      <c r="F40" s="4">
        <v>2</v>
      </c>
      <c r="G40" s="5">
        <f>SUM(B40:F40)</f>
        <v>12</v>
      </c>
    </row>
    <row r="41" spans="1:7" x14ac:dyDescent="0.3">
      <c r="A41" s="3" t="s">
        <v>32</v>
      </c>
      <c r="B41" s="17">
        <f t="shared" ref="B41:G41" si="16">B40/J$5*100</f>
        <v>0.53427080049794051</v>
      </c>
      <c r="C41" s="17">
        <f t="shared" si="16"/>
        <v>2.6474637297469026</v>
      </c>
      <c r="D41" s="17">
        <f t="shared" si="16"/>
        <v>0</v>
      </c>
      <c r="E41" s="17">
        <f t="shared" si="16"/>
        <v>2.0790561085267294</v>
      </c>
      <c r="F41" s="17">
        <f t="shared" si="16"/>
        <v>1.0312095572501765</v>
      </c>
      <c r="G41" s="18">
        <f t="shared" si="16"/>
        <v>1.2593546437128293</v>
      </c>
    </row>
    <row r="42" spans="1:7" x14ac:dyDescent="0.3">
      <c r="A42" s="12" t="s">
        <v>47</v>
      </c>
      <c r="B42" s="54">
        <f t="shared" ref="B42:G42" si="17">B40/B$5</f>
        <v>2.8571428571428571E-2</v>
      </c>
      <c r="C42" s="54">
        <f t="shared" si="17"/>
        <v>0.14285714285714285</v>
      </c>
      <c r="D42" s="54">
        <f t="shared" si="17"/>
        <v>0</v>
      </c>
      <c r="E42" s="54">
        <f t="shared" si="17"/>
        <v>0.10256410256410256</v>
      </c>
      <c r="F42" s="54">
        <f t="shared" si="17"/>
        <v>3.3333333333333333E-2</v>
      </c>
      <c r="G42" s="14">
        <f t="shared" si="17"/>
        <v>5.9701492537313432E-2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82</v>
      </c>
      <c r="B44" s="4">
        <v>6</v>
      </c>
      <c r="C44" s="4">
        <v>7</v>
      </c>
      <c r="D44" s="4">
        <v>6</v>
      </c>
      <c r="E44" s="4">
        <v>9</v>
      </c>
      <c r="F44" s="4">
        <v>9</v>
      </c>
      <c r="G44" s="5">
        <f>SUM(B44:F44)</f>
        <v>37</v>
      </c>
    </row>
    <row r="45" spans="1:7" x14ac:dyDescent="0.3">
      <c r="A45" s="3" t="s">
        <v>33</v>
      </c>
      <c r="B45" s="17">
        <f t="shared" ref="B45:G45" si="18">B44/J$5*100</f>
        <v>3.2056248029876429</v>
      </c>
      <c r="C45" s="17">
        <f t="shared" si="18"/>
        <v>3.7064492216456637</v>
      </c>
      <c r="D45" s="17">
        <f t="shared" si="18"/>
        <v>3.1496724340668565</v>
      </c>
      <c r="E45" s="17">
        <f t="shared" si="18"/>
        <v>4.67787624418514</v>
      </c>
      <c r="F45" s="17">
        <f t="shared" si="18"/>
        <v>4.6404430076257945</v>
      </c>
      <c r="G45" s="18">
        <f t="shared" si="18"/>
        <v>3.8830101514478912</v>
      </c>
    </row>
    <row r="46" spans="1:7" x14ac:dyDescent="0.3">
      <c r="A46" s="12" t="s">
        <v>34</v>
      </c>
      <c r="B46" s="54">
        <f t="shared" ref="B46:G46" si="19">B44/B$5</f>
        <v>0.17142857142857143</v>
      </c>
      <c r="C46" s="54">
        <f t="shared" si="19"/>
        <v>0.2</v>
      </c>
      <c r="D46" s="54">
        <f t="shared" si="19"/>
        <v>0.1875</v>
      </c>
      <c r="E46" s="54">
        <f t="shared" si="19"/>
        <v>0.23076923076923078</v>
      </c>
      <c r="F46" s="54">
        <f t="shared" si="19"/>
        <v>0.15</v>
      </c>
      <c r="G46" s="14">
        <f t="shared" si="19"/>
        <v>0.18407960199004975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13</v>
      </c>
      <c r="C48" s="4">
        <v>19</v>
      </c>
      <c r="D48" s="4">
        <v>18</v>
      </c>
      <c r="E48" s="4">
        <v>16</v>
      </c>
      <c r="F48" s="4">
        <v>33</v>
      </c>
      <c r="G48" s="5">
        <f>SUM(B48:F48)</f>
        <v>99</v>
      </c>
    </row>
    <row r="49" spans="1:7" x14ac:dyDescent="0.3">
      <c r="A49" s="3" t="s">
        <v>36</v>
      </c>
      <c r="B49" s="17">
        <f t="shared" ref="B49:G49" si="20">B48/J$5*100</f>
        <v>6.9455204064732268</v>
      </c>
      <c r="C49" s="17">
        <f t="shared" si="20"/>
        <v>10.060362173038229</v>
      </c>
      <c r="D49" s="17">
        <f t="shared" si="20"/>
        <v>9.4490173022005717</v>
      </c>
      <c r="E49" s="17">
        <f t="shared" si="20"/>
        <v>8.3162244341069176</v>
      </c>
      <c r="F49" s="17">
        <f t="shared" si="20"/>
        <v>17.014957694627913</v>
      </c>
      <c r="G49" s="18">
        <f t="shared" si="20"/>
        <v>10.389675810630843</v>
      </c>
    </row>
    <row r="50" spans="1:7" x14ac:dyDescent="0.3">
      <c r="A50" s="12" t="s">
        <v>37</v>
      </c>
      <c r="B50" s="54">
        <f t="shared" ref="B50:G50" si="21">B48/B$5</f>
        <v>0.37142857142857144</v>
      </c>
      <c r="C50" s="54">
        <f t="shared" si="21"/>
        <v>0.54285714285714282</v>
      </c>
      <c r="D50" s="54">
        <f t="shared" si="21"/>
        <v>0.5625</v>
      </c>
      <c r="E50" s="54">
        <f t="shared" si="21"/>
        <v>0.41025641025641024</v>
      </c>
      <c r="F50" s="54">
        <f t="shared" si="21"/>
        <v>0.55000000000000004</v>
      </c>
      <c r="G50" s="14">
        <f t="shared" si="21"/>
        <v>0.4925373134328358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8</v>
      </c>
      <c r="C52" s="4">
        <v>5</v>
      </c>
      <c r="D52" s="4">
        <v>3</v>
      </c>
      <c r="E52" s="4">
        <v>7</v>
      </c>
      <c r="F52" s="4">
        <v>4</v>
      </c>
      <c r="G52" s="5">
        <f>SUM(B52:F52)</f>
        <v>27</v>
      </c>
    </row>
    <row r="53" spans="1:7" x14ac:dyDescent="0.3">
      <c r="A53" s="3" t="s">
        <v>40</v>
      </c>
      <c r="B53" s="17">
        <f t="shared" ref="B53:G53" si="22">B52/J$5*100</f>
        <v>4.2741664039835241</v>
      </c>
      <c r="C53" s="17">
        <f t="shared" si="22"/>
        <v>2.6474637297469026</v>
      </c>
      <c r="D53" s="17">
        <f t="shared" si="22"/>
        <v>1.5748362170334282</v>
      </c>
      <c r="E53" s="17">
        <f t="shared" si="22"/>
        <v>3.6383481899217758</v>
      </c>
      <c r="F53" s="17">
        <f t="shared" si="22"/>
        <v>2.062419114500353</v>
      </c>
      <c r="G53" s="18">
        <f t="shared" si="22"/>
        <v>2.8335479483538664</v>
      </c>
    </row>
    <row r="54" spans="1:7" x14ac:dyDescent="0.3">
      <c r="A54" s="12" t="s">
        <v>41</v>
      </c>
      <c r="B54" s="54">
        <f t="shared" ref="B54:G54" si="23">B52/B$5</f>
        <v>0.22857142857142856</v>
      </c>
      <c r="C54" s="54">
        <f t="shared" si="23"/>
        <v>0.14285714285714285</v>
      </c>
      <c r="D54" s="54">
        <f t="shared" si="23"/>
        <v>9.375E-2</v>
      </c>
      <c r="E54" s="54">
        <f t="shared" si="23"/>
        <v>0.17948717948717949</v>
      </c>
      <c r="F54" s="54">
        <f t="shared" si="23"/>
        <v>6.6666666666666666E-2</v>
      </c>
      <c r="G54" s="14">
        <f t="shared" si="23"/>
        <v>0.13432835820895522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5</v>
      </c>
      <c r="C56" s="4">
        <v>6</v>
      </c>
      <c r="D56" s="4">
        <v>6</v>
      </c>
      <c r="E56" s="4">
        <v>13</v>
      </c>
      <c r="F56" s="4">
        <v>13</v>
      </c>
      <c r="G56" s="5">
        <f>SUM(B56:F56)</f>
        <v>43</v>
      </c>
    </row>
    <row r="57" spans="1:7" x14ac:dyDescent="0.3">
      <c r="A57" s="3" t="s">
        <v>43</v>
      </c>
      <c r="B57" s="17">
        <f t="shared" ref="B57:G57" si="24">B56/J$5*100</f>
        <v>2.6713540024897022</v>
      </c>
      <c r="C57" s="17">
        <f t="shared" si="24"/>
        <v>3.1769564756962825</v>
      </c>
      <c r="D57" s="17">
        <f t="shared" si="24"/>
        <v>3.1496724340668565</v>
      </c>
      <c r="E57" s="17">
        <f t="shared" si="24"/>
        <v>6.7569323527118694</v>
      </c>
      <c r="F57" s="17">
        <f t="shared" si="24"/>
        <v>6.702862122126148</v>
      </c>
      <c r="G57" s="18">
        <f t="shared" si="24"/>
        <v>4.5126874733043056</v>
      </c>
    </row>
    <row r="58" spans="1:7" x14ac:dyDescent="0.3">
      <c r="A58" s="12" t="s">
        <v>44</v>
      </c>
      <c r="B58" s="54">
        <f t="shared" ref="B58:G58" si="25">B56/B$5</f>
        <v>0.14285714285714285</v>
      </c>
      <c r="C58" s="54">
        <f t="shared" si="25"/>
        <v>0.17142857142857143</v>
      </c>
      <c r="D58" s="54">
        <f t="shared" si="25"/>
        <v>0.1875</v>
      </c>
      <c r="E58" s="54">
        <f t="shared" si="25"/>
        <v>0.33333333333333331</v>
      </c>
      <c r="F58" s="54">
        <f t="shared" si="25"/>
        <v>0.21666666666666667</v>
      </c>
      <c r="G58" s="14">
        <f t="shared" si="25"/>
        <v>0.21393034825870647</v>
      </c>
    </row>
    <row r="59" spans="1:7" ht="4.5" customHeight="1" x14ac:dyDescent="0.3">
      <c r="A59" s="6"/>
      <c r="B59" s="10"/>
      <c r="C59" s="10"/>
      <c r="D59" s="10"/>
      <c r="E59" s="10"/>
      <c r="F59" s="60"/>
      <c r="G59" s="1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F21" sqref="F21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51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0.15114068441064638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</row>
    <row r="5" spans="1:15" ht="15" x14ac:dyDescent="0.25">
      <c r="A5" s="3" t="s">
        <v>9</v>
      </c>
      <c r="B5" s="4">
        <v>32</v>
      </c>
      <c r="C5" s="4">
        <v>33</v>
      </c>
      <c r="D5" s="4">
        <v>31</v>
      </c>
      <c r="E5" s="4">
        <v>33</v>
      </c>
      <c r="F5" s="4">
        <v>30</v>
      </c>
      <c r="G5" s="5">
        <f>SUM(B5:F5)</f>
        <v>159</v>
      </c>
      <c r="I5" t="s">
        <v>11</v>
      </c>
      <c r="J5">
        <v>166.74700000000001</v>
      </c>
      <c r="K5">
        <v>166.13799999999998</v>
      </c>
      <c r="L5">
        <v>166.23199999999997</v>
      </c>
      <c r="M5">
        <v>166.42900000000003</v>
      </c>
      <c r="N5">
        <v>167.81299999999999</v>
      </c>
      <c r="O5">
        <f>SUM(J5:N5)</f>
        <v>833.35900000000004</v>
      </c>
    </row>
    <row r="6" spans="1:15" ht="15" x14ac:dyDescent="0.25">
      <c r="A6" s="3" t="s">
        <v>10</v>
      </c>
      <c r="B6" s="17">
        <f t="shared" ref="B6:G6" si="0">B5/J$5*100</f>
        <v>19.190750058471814</v>
      </c>
      <c r="C6" s="17">
        <f t="shared" si="0"/>
        <v>19.863005453297863</v>
      </c>
      <c r="D6" s="17">
        <f t="shared" si="0"/>
        <v>18.648635641753696</v>
      </c>
      <c r="E6" s="17">
        <f t="shared" si="0"/>
        <v>19.828275120321575</v>
      </c>
      <c r="F6" s="17">
        <f t="shared" si="0"/>
        <v>17.877041707138304</v>
      </c>
      <c r="G6" s="18">
        <f t="shared" si="0"/>
        <v>19.079412354099492</v>
      </c>
      <c r="I6" t="s">
        <v>77</v>
      </c>
      <c r="O6" s="41">
        <f>O5/'Statewide Totals Check'!O5</f>
        <v>0.10187217359266093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v>10</v>
      </c>
      <c r="C8" s="4">
        <v>11</v>
      </c>
      <c r="D8" s="4">
        <v>13</v>
      </c>
      <c r="E8" s="4">
        <v>7</v>
      </c>
      <c r="F8" s="4">
        <v>4</v>
      </c>
      <c r="G8" s="5">
        <f>SUM(B8:F8)</f>
        <v>45</v>
      </c>
    </row>
    <row r="9" spans="1:15" ht="15" x14ac:dyDescent="0.25">
      <c r="A9" s="3" t="s">
        <v>17</v>
      </c>
      <c r="B9" s="17">
        <f t="shared" ref="B9:G9" si="1">B8/J$5*100</f>
        <v>5.9971093932724422</v>
      </c>
      <c r="C9" s="17">
        <f t="shared" si="1"/>
        <v>6.6210018177659551</v>
      </c>
      <c r="D9" s="17">
        <f t="shared" si="1"/>
        <v>7.8203955917031633</v>
      </c>
      <c r="E9" s="17">
        <f t="shared" si="1"/>
        <v>4.2059977527954855</v>
      </c>
      <c r="F9" s="17">
        <f t="shared" si="1"/>
        <v>2.3836055609517741</v>
      </c>
      <c r="G9" s="18">
        <f t="shared" si="1"/>
        <v>5.3998336851224984</v>
      </c>
    </row>
    <row r="10" spans="1:15" ht="15" x14ac:dyDescent="0.25">
      <c r="A10" s="12" t="s">
        <v>13</v>
      </c>
      <c r="B10" s="54">
        <f t="shared" ref="B10:G10" si="2">B8/B$5</f>
        <v>0.3125</v>
      </c>
      <c r="C10" s="54">
        <f t="shared" si="2"/>
        <v>0.33333333333333331</v>
      </c>
      <c r="D10" s="54">
        <f t="shared" si="2"/>
        <v>0.41935483870967744</v>
      </c>
      <c r="E10" s="54">
        <f t="shared" si="2"/>
        <v>0.21212121212121213</v>
      </c>
      <c r="F10" s="54">
        <f t="shared" si="2"/>
        <v>0.13333333333333333</v>
      </c>
      <c r="G10" s="14">
        <f t="shared" si="2"/>
        <v>0.28301886792452829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v>9</v>
      </c>
      <c r="C12" s="4">
        <v>13</v>
      </c>
      <c r="D12" s="4">
        <v>5</v>
      </c>
      <c r="E12" s="4">
        <v>9</v>
      </c>
      <c r="F12" s="4">
        <v>7</v>
      </c>
      <c r="G12" s="5">
        <f>SUM(B12:F12)</f>
        <v>43</v>
      </c>
    </row>
    <row r="13" spans="1:15" ht="15" x14ac:dyDescent="0.25">
      <c r="A13" s="3" t="s">
        <v>87</v>
      </c>
      <c r="B13" s="24">
        <f t="shared" ref="B13:G13" si="3">B12/J$5*100</f>
        <v>5.3973984539451978</v>
      </c>
      <c r="C13" s="24">
        <f t="shared" si="3"/>
        <v>7.8248203300870376</v>
      </c>
      <c r="D13" s="24">
        <f t="shared" si="3"/>
        <v>3.0078444583473707</v>
      </c>
      <c r="E13" s="24">
        <f t="shared" si="3"/>
        <v>5.4077113964513392</v>
      </c>
      <c r="F13" s="24">
        <f t="shared" si="3"/>
        <v>4.1713097316656036</v>
      </c>
      <c r="G13" s="25">
        <f t="shared" si="3"/>
        <v>5.1598410768948311</v>
      </c>
    </row>
    <row r="14" spans="1:15" ht="15" x14ac:dyDescent="0.25">
      <c r="A14" s="12" t="s">
        <v>20</v>
      </c>
      <c r="B14" s="15">
        <f t="shared" ref="B14:G14" si="4">B12/B$5</f>
        <v>0.28125</v>
      </c>
      <c r="C14" s="15">
        <f t="shared" si="4"/>
        <v>0.39393939393939392</v>
      </c>
      <c r="D14" s="15">
        <f t="shared" si="4"/>
        <v>0.16129032258064516</v>
      </c>
      <c r="E14" s="15">
        <f t="shared" si="4"/>
        <v>0.27272727272727271</v>
      </c>
      <c r="F14" s="15">
        <f t="shared" si="4"/>
        <v>0.23333333333333334</v>
      </c>
      <c r="G14" s="36">
        <f t="shared" si="4"/>
        <v>0.27044025157232704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15</v>
      </c>
      <c r="C16" s="23">
        <v>22</v>
      </c>
      <c r="D16" s="23">
        <v>15</v>
      </c>
      <c r="E16" s="23">
        <v>16</v>
      </c>
      <c r="F16" s="23">
        <v>15</v>
      </c>
      <c r="G16" s="5">
        <f>SUM(B16:F16)</f>
        <v>83</v>
      </c>
    </row>
    <row r="17" spans="1:7" s="16" customFormat="1" ht="15" x14ac:dyDescent="0.25">
      <c r="A17" s="22" t="s">
        <v>19</v>
      </c>
      <c r="B17" s="24">
        <f t="shared" ref="B17:G17" si="5">B16/J$5*100</f>
        <v>8.9956640899086633</v>
      </c>
      <c r="C17" s="24">
        <f t="shared" si="5"/>
        <v>13.24200363553191</v>
      </c>
      <c r="D17" s="24">
        <f t="shared" si="5"/>
        <v>9.0235333750421116</v>
      </c>
      <c r="E17" s="24">
        <f t="shared" si="5"/>
        <v>9.6137091492468247</v>
      </c>
      <c r="F17" s="24">
        <f t="shared" si="5"/>
        <v>8.9385208535691518</v>
      </c>
      <c r="G17" s="25">
        <f t="shared" si="5"/>
        <v>9.9596932414481625</v>
      </c>
    </row>
    <row r="18" spans="1:7" ht="15" x14ac:dyDescent="0.25">
      <c r="A18" s="3" t="s">
        <v>81</v>
      </c>
      <c r="B18" s="54">
        <f t="shared" ref="B18:G18" si="6">B16/B$5</f>
        <v>0.46875</v>
      </c>
      <c r="C18" s="54">
        <f t="shared" si="6"/>
        <v>0.66666666666666663</v>
      </c>
      <c r="D18" s="54">
        <f t="shared" si="6"/>
        <v>0.4838709677419355</v>
      </c>
      <c r="E18" s="54">
        <f t="shared" si="6"/>
        <v>0.48484848484848486</v>
      </c>
      <c r="F18" s="54">
        <f t="shared" si="6"/>
        <v>0.5</v>
      </c>
      <c r="G18" s="14">
        <f t="shared" si="6"/>
        <v>0.5220125786163522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ht="15" x14ac:dyDescent="0.25">
      <c r="A20" s="3" t="s">
        <v>14</v>
      </c>
      <c r="B20" s="4">
        <v>19</v>
      </c>
      <c r="C20" s="4">
        <v>14</v>
      </c>
      <c r="D20" s="4">
        <v>10</v>
      </c>
      <c r="E20" s="4">
        <v>14</v>
      </c>
      <c r="F20" s="4">
        <v>9</v>
      </c>
      <c r="G20" s="5">
        <f>SUM(B20:F20)</f>
        <v>66</v>
      </c>
    </row>
    <row r="21" spans="1:7" ht="15" x14ac:dyDescent="0.25">
      <c r="A21" s="3" t="s">
        <v>15</v>
      </c>
      <c r="B21" s="17">
        <f t="shared" ref="B21:G21" si="7">B20/J$5*100</f>
        <v>11.394507847217641</v>
      </c>
      <c r="C21" s="17">
        <f t="shared" si="7"/>
        <v>8.4267295862475784</v>
      </c>
      <c r="D21" s="17">
        <f t="shared" si="7"/>
        <v>6.0156889166947414</v>
      </c>
      <c r="E21" s="17">
        <f t="shared" si="7"/>
        <v>8.411995505590971</v>
      </c>
      <c r="F21" s="17">
        <f t="shared" si="7"/>
        <v>5.3631125121414911</v>
      </c>
      <c r="G21" s="18">
        <f t="shared" si="7"/>
        <v>7.9197560715129969</v>
      </c>
    </row>
    <row r="22" spans="1:7" ht="15" x14ac:dyDescent="0.25">
      <c r="A22" s="12" t="s">
        <v>12</v>
      </c>
      <c r="B22" s="54">
        <f t="shared" ref="B22:G22" si="8">B20/B$5</f>
        <v>0.59375</v>
      </c>
      <c r="C22" s="54">
        <f t="shared" si="8"/>
        <v>0.42424242424242425</v>
      </c>
      <c r="D22" s="54">
        <f t="shared" si="8"/>
        <v>0.32258064516129031</v>
      </c>
      <c r="E22" s="54">
        <f t="shared" si="8"/>
        <v>0.42424242424242425</v>
      </c>
      <c r="F22" s="54">
        <f t="shared" si="8"/>
        <v>0.3</v>
      </c>
      <c r="G22" s="14">
        <f t="shared" si="8"/>
        <v>0.41509433962264153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ht="15" x14ac:dyDescent="0.25">
      <c r="A24" s="3" t="s">
        <v>23</v>
      </c>
      <c r="B24" s="4">
        <v>2</v>
      </c>
      <c r="C24" s="4">
        <v>4</v>
      </c>
      <c r="D24" s="4">
        <v>4</v>
      </c>
      <c r="E24" s="4">
        <v>6</v>
      </c>
      <c r="F24" s="4">
        <v>5</v>
      </c>
      <c r="G24" s="5">
        <f>SUM(B24:F24)</f>
        <v>21</v>
      </c>
    </row>
    <row r="25" spans="1:7" ht="15" x14ac:dyDescent="0.25">
      <c r="A25" s="3" t="s">
        <v>21</v>
      </c>
      <c r="B25" s="17">
        <f t="shared" ref="B25:G25" si="9">B24/J$5*100</f>
        <v>1.1994218786544883</v>
      </c>
      <c r="C25" s="17">
        <f t="shared" si="9"/>
        <v>2.4076370246421654</v>
      </c>
      <c r="D25" s="17">
        <f t="shared" si="9"/>
        <v>2.4062755666778965</v>
      </c>
      <c r="E25" s="17">
        <f t="shared" si="9"/>
        <v>3.6051409309675591</v>
      </c>
      <c r="F25" s="17">
        <f t="shared" si="9"/>
        <v>2.9795069511897174</v>
      </c>
      <c r="G25" s="18">
        <f t="shared" si="9"/>
        <v>2.5199223863904989</v>
      </c>
    </row>
    <row r="26" spans="1:7" ht="15" x14ac:dyDescent="0.25">
      <c r="A26" s="12" t="s">
        <v>22</v>
      </c>
      <c r="B26" s="54">
        <f t="shared" ref="B26:G26" si="10">B24/B$5</f>
        <v>6.25E-2</v>
      </c>
      <c r="C26" s="54">
        <f t="shared" si="10"/>
        <v>0.12121212121212122</v>
      </c>
      <c r="D26" s="54">
        <f t="shared" si="10"/>
        <v>0.12903225806451613</v>
      </c>
      <c r="E26" s="54">
        <f t="shared" si="10"/>
        <v>0.18181818181818182</v>
      </c>
      <c r="F26" s="54">
        <f t="shared" si="10"/>
        <v>0.16666666666666666</v>
      </c>
      <c r="G26" s="14">
        <f t="shared" si="10"/>
        <v>0.13207547169811321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ht="15" x14ac:dyDescent="0.25">
      <c r="A28" s="3" t="s">
        <v>24</v>
      </c>
      <c r="B28" s="4">
        <v>6</v>
      </c>
      <c r="C28" s="4">
        <v>3</v>
      </c>
      <c r="D28" s="4">
        <v>5</v>
      </c>
      <c r="E28" s="4">
        <v>7</v>
      </c>
      <c r="F28" s="4">
        <v>4</v>
      </c>
      <c r="G28" s="5">
        <f>SUM(B28:F28)</f>
        <v>25</v>
      </c>
    </row>
    <row r="29" spans="1:7" ht="15" x14ac:dyDescent="0.25">
      <c r="A29" s="3" t="s">
        <v>25</v>
      </c>
      <c r="B29" s="17">
        <f t="shared" ref="B29:G29" si="11">B28/J$5*100</f>
        <v>3.598265635963465</v>
      </c>
      <c r="C29" s="17">
        <f t="shared" si="11"/>
        <v>1.8057277684816238</v>
      </c>
      <c r="D29" s="17">
        <f t="shared" si="11"/>
        <v>3.0078444583473707</v>
      </c>
      <c r="E29" s="17">
        <f t="shared" si="11"/>
        <v>4.2059977527954855</v>
      </c>
      <c r="F29" s="17">
        <f t="shared" si="11"/>
        <v>2.3836055609517741</v>
      </c>
      <c r="G29" s="18">
        <f t="shared" si="11"/>
        <v>2.9999076028458322</v>
      </c>
    </row>
    <row r="30" spans="1:7" x14ac:dyDescent="0.3">
      <c r="A30" s="12" t="s">
        <v>26</v>
      </c>
      <c r="B30" s="54">
        <f t="shared" ref="B30:G30" si="12">B28/B$5</f>
        <v>0.1875</v>
      </c>
      <c r="C30" s="54">
        <f t="shared" si="12"/>
        <v>9.0909090909090912E-2</v>
      </c>
      <c r="D30" s="54">
        <f t="shared" si="12"/>
        <v>0.16129032258064516</v>
      </c>
      <c r="E30" s="54">
        <f t="shared" si="12"/>
        <v>0.21212121212121213</v>
      </c>
      <c r="F30" s="54">
        <f t="shared" si="12"/>
        <v>0.13333333333333333</v>
      </c>
      <c r="G30" s="14">
        <f t="shared" si="12"/>
        <v>0.15723270440251572</v>
      </c>
    </row>
    <row r="31" spans="1:7" ht="4.5" customHeight="1" x14ac:dyDescent="0.3">
      <c r="A31" s="19"/>
      <c r="B31" s="20"/>
      <c r="C31" s="20"/>
      <c r="D31" s="20"/>
      <c r="E31" s="20"/>
      <c r="F31" s="20"/>
      <c r="G31" s="21"/>
    </row>
    <row r="32" spans="1:7" x14ac:dyDescent="0.3">
      <c r="A32" s="3" t="s">
        <v>27</v>
      </c>
      <c r="B32" s="4">
        <v>1</v>
      </c>
      <c r="C32" s="4">
        <v>2</v>
      </c>
      <c r="D32" s="4">
        <v>1</v>
      </c>
      <c r="E32" s="4">
        <v>2</v>
      </c>
      <c r="F32" s="4">
        <v>3</v>
      </c>
      <c r="G32" s="5">
        <f>SUM(B32:F32)</f>
        <v>9</v>
      </c>
    </row>
    <row r="33" spans="1:7" x14ac:dyDescent="0.3">
      <c r="A33" s="3" t="s">
        <v>28</v>
      </c>
      <c r="B33" s="17">
        <f t="shared" ref="B33:G33" si="13">B32/J$5*100</f>
        <v>0.59971093932724417</v>
      </c>
      <c r="C33" s="17">
        <f t="shared" si="13"/>
        <v>1.2038185123210827</v>
      </c>
      <c r="D33" s="17">
        <f t="shared" si="13"/>
        <v>0.60156889166947414</v>
      </c>
      <c r="E33" s="17">
        <f t="shared" si="13"/>
        <v>1.2017136436558531</v>
      </c>
      <c r="F33" s="17">
        <f t="shared" si="13"/>
        <v>1.7877041707138304</v>
      </c>
      <c r="G33" s="18">
        <f t="shared" si="13"/>
        <v>1.0799667370244996</v>
      </c>
    </row>
    <row r="34" spans="1:7" x14ac:dyDescent="0.3">
      <c r="A34" s="12" t="s">
        <v>45</v>
      </c>
      <c r="B34" s="54">
        <f t="shared" ref="B34:G34" si="14">B32/B$5</f>
        <v>3.125E-2</v>
      </c>
      <c r="C34" s="54">
        <f t="shared" si="14"/>
        <v>6.0606060606060608E-2</v>
      </c>
      <c r="D34" s="54">
        <f t="shared" si="14"/>
        <v>3.2258064516129031E-2</v>
      </c>
      <c r="E34" s="54">
        <f t="shared" si="14"/>
        <v>6.0606060606060608E-2</v>
      </c>
      <c r="F34" s="54">
        <f t="shared" si="14"/>
        <v>0.1</v>
      </c>
      <c r="G34" s="14">
        <f t="shared" si="14"/>
        <v>5.6603773584905662E-2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5">
        <f>SUM(B36:F36)</f>
        <v>0</v>
      </c>
    </row>
    <row r="37" spans="1:7" x14ac:dyDescent="0.3">
      <c r="A37" s="3" t="s">
        <v>30</v>
      </c>
      <c r="B37" s="17">
        <f t="shared" ref="B37:G37" si="15">B36/J$5*100</f>
        <v>0</v>
      </c>
      <c r="C37" s="17">
        <f t="shared" si="15"/>
        <v>0</v>
      </c>
      <c r="D37" s="17">
        <f t="shared" si="15"/>
        <v>0</v>
      </c>
      <c r="E37" s="17">
        <f t="shared" si="15"/>
        <v>0</v>
      </c>
      <c r="F37" s="17">
        <f t="shared" si="15"/>
        <v>0</v>
      </c>
      <c r="G37" s="18">
        <f t="shared" si="15"/>
        <v>0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0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4</v>
      </c>
      <c r="C40" s="4">
        <v>4</v>
      </c>
      <c r="D40" s="4">
        <v>2</v>
      </c>
      <c r="E40" s="4">
        <v>4</v>
      </c>
      <c r="F40" s="4">
        <v>2</v>
      </c>
      <c r="G40" s="5">
        <f>SUM(B40:F40)</f>
        <v>16</v>
      </c>
    </row>
    <row r="41" spans="1:7" x14ac:dyDescent="0.3">
      <c r="A41" s="3" t="s">
        <v>32</v>
      </c>
      <c r="B41" s="17">
        <f t="shared" ref="B41:G41" si="16">B40/J$5*100</f>
        <v>2.3988437573089767</v>
      </c>
      <c r="C41" s="17">
        <f t="shared" si="16"/>
        <v>2.4076370246421654</v>
      </c>
      <c r="D41" s="17">
        <f t="shared" si="16"/>
        <v>1.2031377833389483</v>
      </c>
      <c r="E41" s="17">
        <f t="shared" si="16"/>
        <v>2.4034272873117062</v>
      </c>
      <c r="F41" s="17">
        <f t="shared" si="16"/>
        <v>1.1918027804758871</v>
      </c>
      <c r="G41" s="18">
        <f t="shared" si="16"/>
        <v>1.9199408658213326</v>
      </c>
    </row>
    <row r="42" spans="1:7" x14ac:dyDescent="0.3">
      <c r="A42" s="12" t="s">
        <v>47</v>
      </c>
      <c r="B42" s="54">
        <f t="shared" ref="B42:G42" si="17">B40/B$5</f>
        <v>0.125</v>
      </c>
      <c r="C42" s="54">
        <f t="shared" si="17"/>
        <v>0.12121212121212122</v>
      </c>
      <c r="D42" s="54">
        <f t="shared" si="17"/>
        <v>6.4516129032258063E-2</v>
      </c>
      <c r="E42" s="54">
        <f t="shared" si="17"/>
        <v>0.12121212121212122</v>
      </c>
      <c r="F42" s="54">
        <f t="shared" si="17"/>
        <v>6.6666666666666666E-2</v>
      </c>
      <c r="G42" s="14">
        <f t="shared" si="17"/>
        <v>0.10062893081761007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83</v>
      </c>
      <c r="B44" s="4">
        <v>1</v>
      </c>
      <c r="C44" s="4">
        <v>5</v>
      </c>
      <c r="D44" s="4">
        <v>5</v>
      </c>
      <c r="E44" s="4">
        <v>4</v>
      </c>
      <c r="F44" s="4">
        <v>4</v>
      </c>
      <c r="G44" s="5">
        <f>SUM(B44:F44)</f>
        <v>19</v>
      </c>
    </row>
    <row r="45" spans="1:7" x14ac:dyDescent="0.3">
      <c r="A45" s="3" t="s">
        <v>33</v>
      </c>
      <c r="B45" s="17">
        <f t="shared" ref="B45:G45" si="18">B44/J$5*100</f>
        <v>0.59971093932724417</v>
      </c>
      <c r="C45" s="17">
        <f t="shared" si="18"/>
        <v>3.0095462808027067</v>
      </c>
      <c r="D45" s="17">
        <f t="shared" si="18"/>
        <v>3.0078444583473707</v>
      </c>
      <c r="E45" s="17">
        <f t="shared" si="18"/>
        <v>2.4034272873117062</v>
      </c>
      <c r="F45" s="17">
        <f t="shared" si="18"/>
        <v>2.3836055609517741</v>
      </c>
      <c r="G45" s="18">
        <f t="shared" si="18"/>
        <v>2.2799297781628325</v>
      </c>
    </row>
    <row r="46" spans="1:7" x14ac:dyDescent="0.3">
      <c r="A46" s="12" t="s">
        <v>34</v>
      </c>
      <c r="B46" s="54">
        <f t="shared" ref="B46:G46" si="19">B44/B$5</f>
        <v>3.125E-2</v>
      </c>
      <c r="C46" s="54">
        <f t="shared" si="19"/>
        <v>0.15151515151515152</v>
      </c>
      <c r="D46" s="54">
        <f t="shared" si="19"/>
        <v>0.16129032258064516</v>
      </c>
      <c r="E46" s="54">
        <f t="shared" si="19"/>
        <v>0.12121212121212122</v>
      </c>
      <c r="F46" s="54">
        <f t="shared" si="19"/>
        <v>0.13333333333333333</v>
      </c>
      <c r="G46" s="14">
        <f t="shared" si="19"/>
        <v>0.11949685534591195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18</v>
      </c>
      <c r="C48" s="4">
        <v>15</v>
      </c>
      <c r="D48" s="4">
        <v>20</v>
      </c>
      <c r="E48" s="4">
        <v>17</v>
      </c>
      <c r="F48" s="4">
        <v>15</v>
      </c>
      <c r="G48" s="5">
        <f>SUM(B48:F48)</f>
        <v>85</v>
      </c>
    </row>
    <row r="49" spans="1:7" x14ac:dyDescent="0.3">
      <c r="A49" s="3" t="s">
        <v>36</v>
      </c>
      <c r="B49" s="17">
        <f t="shared" ref="B49:G49" si="20">B48/J$5*100</f>
        <v>10.794796907890396</v>
      </c>
      <c r="C49" s="17">
        <f t="shared" si="20"/>
        <v>9.0286388424081192</v>
      </c>
      <c r="D49" s="17">
        <f t="shared" si="20"/>
        <v>12.031377833389483</v>
      </c>
      <c r="E49" s="17">
        <f t="shared" si="20"/>
        <v>10.21456597107475</v>
      </c>
      <c r="F49" s="17">
        <f t="shared" si="20"/>
        <v>8.9385208535691518</v>
      </c>
      <c r="G49" s="18">
        <f t="shared" si="20"/>
        <v>10.199685849675829</v>
      </c>
    </row>
    <row r="50" spans="1:7" x14ac:dyDescent="0.3">
      <c r="A50" s="12" t="s">
        <v>37</v>
      </c>
      <c r="B50" s="54">
        <f t="shared" ref="B50:G50" si="21">B48/B$5</f>
        <v>0.5625</v>
      </c>
      <c r="C50" s="54">
        <f t="shared" si="21"/>
        <v>0.45454545454545453</v>
      </c>
      <c r="D50" s="54">
        <f t="shared" si="21"/>
        <v>0.64516129032258063</v>
      </c>
      <c r="E50" s="54">
        <f t="shared" si="21"/>
        <v>0.51515151515151514</v>
      </c>
      <c r="F50" s="54">
        <f t="shared" si="21"/>
        <v>0.5</v>
      </c>
      <c r="G50" s="14">
        <f t="shared" si="21"/>
        <v>0.53459119496855345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2</v>
      </c>
      <c r="C52" s="4">
        <v>9</v>
      </c>
      <c r="D52" s="4">
        <v>5</v>
      </c>
      <c r="E52" s="4">
        <v>4</v>
      </c>
      <c r="F52" s="4">
        <v>5</v>
      </c>
      <c r="G52" s="5">
        <f>SUM(B52:F52)</f>
        <v>25</v>
      </c>
    </row>
    <row r="53" spans="1:7" x14ac:dyDescent="0.3">
      <c r="A53" s="3" t="s">
        <v>40</v>
      </c>
      <c r="B53" s="17">
        <f t="shared" ref="B53:G53" si="22">B52/J$5*100</f>
        <v>1.1994218786544883</v>
      </c>
      <c r="C53" s="17">
        <f t="shared" si="22"/>
        <v>5.4171833054448717</v>
      </c>
      <c r="D53" s="17">
        <f t="shared" si="22"/>
        <v>3.0078444583473707</v>
      </c>
      <c r="E53" s="17">
        <f t="shared" si="22"/>
        <v>2.4034272873117062</v>
      </c>
      <c r="F53" s="17">
        <f t="shared" si="22"/>
        <v>2.9795069511897174</v>
      </c>
      <c r="G53" s="18">
        <f t="shared" si="22"/>
        <v>2.9999076028458322</v>
      </c>
    </row>
    <row r="54" spans="1:7" x14ac:dyDescent="0.3">
      <c r="A54" s="12" t="s">
        <v>41</v>
      </c>
      <c r="B54" s="54">
        <f t="shared" ref="B54:G54" si="23">B52/B$5</f>
        <v>6.25E-2</v>
      </c>
      <c r="C54" s="54">
        <f t="shared" si="23"/>
        <v>0.27272727272727271</v>
      </c>
      <c r="D54" s="54">
        <f t="shared" si="23"/>
        <v>0.16129032258064516</v>
      </c>
      <c r="E54" s="54">
        <f t="shared" si="23"/>
        <v>0.12121212121212122</v>
      </c>
      <c r="F54" s="54">
        <f t="shared" si="23"/>
        <v>0.16666666666666666</v>
      </c>
      <c r="G54" s="14">
        <f t="shared" si="23"/>
        <v>0.15723270440251572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9</v>
      </c>
      <c r="C56" s="4">
        <v>4</v>
      </c>
      <c r="D56" s="4">
        <v>4</v>
      </c>
      <c r="E56" s="4">
        <v>4</v>
      </c>
      <c r="F56" s="4">
        <v>3</v>
      </c>
      <c r="G56" s="5">
        <f>SUM(B56:F56)</f>
        <v>24</v>
      </c>
    </row>
    <row r="57" spans="1:7" x14ac:dyDescent="0.3">
      <c r="A57" s="3" t="s">
        <v>43</v>
      </c>
      <c r="B57" s="17">
        <f t="shared" ref="B57:G57" si="24">B56/J$5*100</f>
        <v>5.3973984539451978</v>
      </c>
      <c r="C57" s="17">
        <f t="shared" si="24"/>
        <v>2.4076370246421654</v>
      </c>
      <c r="D57" s="17">
        <f t="shared" si="24"/>
        <v>2.4062755666778965</v>
      </c>
      <c r="E57" s="17">
        <f t="shared" si="24"/>
        <v>2.4034272873117062</v>
      </c>
      <c r="F57" s="17">
        <f t="shared" si="24"/>
        <v>1.7877041707138304</v>
      </c>
      <c r="G57" s="18">
        <f t="shared" si="24"/>
        <v>2.8799112987319986</v>
      </c>
    </row>
    <row r="58" spans="1:7" x14ac:dyDescent="0.3">
      <c r="A58" s="12" t="s">
        <v>44</v>
      </c>
      <c r="B58" s="54">
        <f t="shared" ref="B58:G58" si="25">B56/B$5</f>
        <v>0.28125</v>
      </c>
      <c r="C58" s="54">
        <f t="shared" si="25"/>
        <v>0.12121212121212122</v>
      </c>
      <c r="D58" s="54">
        <f t="shared" si="25"/>
        <v>0.12903225806451613</v>
      </c>
      <c r="E58" s="54">
        <f t="shared" si="25"/>
        <v>0.12121212121212122</v>
      </c>
      <c r="F58" s="54">
        <f t="shared" si="25"/>
        <v>0.1</v>
      </c>
      <c r="G58" s="14">
        <f t="shared" si="25"/>
        <v>0.15094339622641509</v>
      </c>
    </row>
    <row r="59" spans="1:7" ht="4.5" customHeight="1" x14ac:dyDescent="0.3">
      <c r="A59" s="6"/>
      <c r="B59" s="10"/>
      <c r="C59" s="10"/>
      <c r="D59" s="10"/>
      <c r="E59" s="10"/>
      <c r="F59" s="60"/>
      <c r="G59" s="1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opLeftCell="A28" workbookViewId="0">
      <selection activeCell="I12" sqref="I12"/>
    </sheetView>
  </sheetViews>
  <sheetFormatPr defaultRowHeight="14.4" x14ac:dyDescent="0.3"/>
  <cols>
    <col min="1" max="1" width="55" customWidth="1"/>
    <col min="2" max="7" width="8.6640625" style="1" customWidth="1"/>
    <col min="9" max="9" width="10.6640625" bestFit="1" customWidth="1"/>
  </cols>
  <sheetData>
    <row r="1" spans="1:15" ht="21" x14ac:dyDescent="0.35">
      <c r="A1" s="80" t="s">
        <v>52</v>
      </c>
      <c r="B1" s="81"/>
      <c r="C1" s="81"/>
      <c r="D1" s="81"/>
      <c r="E1" s="81"/>
      <c r="F1" s="81"/>
      <c r="G1" s="82"/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I2" s="41">
        <f>G5/'Statewide Totals Check'!G5</f>
        <v>0.10551330798479087</v>
      </c>
      <c r="J2" t="s">
        <v>78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</row>
    <row r="5" spans="1:15" ht="15" x14ac:dyDescent="0.25">
      <c r="A5" s="3" t="s">
        <v>9</v>
      </c>
      <c r="B5" s="4">
        <v>24</v>
      </c>
      <c r="C5" s="4">
        <v>17</v>
      </c>
      <c r="D5" s="4">
        <v>21</v>
      </c>
      <c r="E5" s="4">
        <v>21</v>
      </c>
      <c r="F5" s="4">
        <v>28</v>
      </c>
      <c r="G5" s="5">
        <f>SUM(B5:F5)</f>
        <v>111</v>
      </c>
      <c r="I5" t="s">
        <v>11</v>
      </c>
      <c r="J5">
        <v>209.53099999999998</v>
      </c>
      <c r="K5">
        <v>210.55299999999997</v>
      </c>
      <c r="L5">
        <v>212.24499999999998</v>
      </c>
      <c r="M5">
        <v>214.10499999999999</v>
      </c>
      <c r="N5">
        <v>218.20200000000006</v>
      </c>
      <c r="O5">
        <f>SUM(J5:N5)</f>
        <v>1064.636</v>
      </c>
    </row>
    <row r="6" spans="1:15" ht="15" x14ac:dyDescent="0.25">
      <c r="A6" s="3" t="s">
        <v>10</v>
      </c>
      <c r="B6" s="17">
        <f t="shared" ref="B6:G6" si="0">B5/J$5*100</f>
        <v>11.454152368861887</v>
      </c>
      <c r="C6" s="17">
        <f t="shared" si="0"/>
        <v>8.0739766234629773</v>
      </c>
      <c r="D6" s="17">
        <f t="shared" si="0"/>
        <v>9.894226012391341</v>
      </c>
      <c r="E6" s="17">
        <f t="shared" si="0"/>
        <v>9.8082716424184397</v>
      </c>
      <c r="F6" s="17">
        <f t="shared" si="0"/>
        <v>12.832146359795049</v>
      </c>
      <c r="G6" s="18">
        <f t="shared" si="0"/>
        <v>10.426098685372278</v>
      </c>
      <c r="I6" t="s">
        <v>77</v>
      </c>
      <c r="O6" s="41">
        <f>O5/'Statewide Totals Check'!O5</f>
        <v>0.13014413164674066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v>10</v>
      </c>
      <c r="C8" s="4">
        <v>6</v>
      </c>
      <c r="D8" s="4">
        <v>11</v>
      </c>
      <c r="E8" s="4">
        <v>8</v>
      </c>
      <c r="F8" s="4">
        <v>7</v>
      </c>
      <c r="G8" s="5">
        <f>SUM(B8:F8)</f>
        <v>42</v>
      </c>
    </row>
    <row r="9" spans="1:15" ht="15" x14ac:dyDescent="0.25">
      <c r="A9" s="3" t="s">
        <v>17</v>
      </c>
      <c r="B9" s="17">
        <f t="shared" ref="B9:G9" si="1">B8/J$5*100</f>
        <v>4.7725634870257867</v>
      </c>
      <c r="C9" s="17">
        <f t="shared" si="1"/>
        <v>2.8496388082810511</v>
      </c>
      <c r="D9" s="17">
        <f t="shared" si="1"/>
        <v>5.1826898160145118</v>
      </c>
      <c r="E9" s="17">
        <f t="shared" si="1"/>
        <v>3.736484435207025</v>
      </c>
      <c r="F9" s="17">
        <f t="shared" si="1"/>
        <v>3.2080365899487622</v>
      </c>
      <c r="G9" s="18">
        <f t="shared" si="1"/>
        <v>3.9450103133841048</v>
      </c>
    </row>
    <row r="10" spans="1:15" ht="15" x14ac:dyDescent="0.25">
      <c r="A10" s="12" t="s">
        <v>13</v>
      </c>
      <c r="B10" s="54">
        <f t="shared" ref="B10:G10" si="2">B8/B$5</f>
        <v>0.41666666666666669</v>
      </c>
      <c r="C10" s="54">
        <f t="shared" si="2"/>
        <v>0.35294117647058826</v>
      </c>
      <c r="D10" s="54">
        <f t="shared" si="2"/>
        <v>0.52380952380952384</v>
      </c>
      <c r="E10" s="54">
        <f t="shared" si="2"/>
        <v>0.38095238095238093</v>
      </c>
      <c r="F10" s="54">
        <f t="shared" si="2"/>
        <v>0.25</v>
      </c>
      <c r="G10" s="14">
        <f t="shared" si="2"/>
        <v>0.3783783783783784</v>
      </c>
    </row>
    <row r="11" spans="1:15" ht="4.5" customHeight="1" x14ac:dyDescent="0.25">
      <c r="A11" s="7"/>
      <c r="B11" s="8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v>3</v>
      </c>
      <c r="C12" s="4">
        <v>3</v>
      </c>
      <c r="D12" s="4">
        <v>1</v>
      </c>
      <c r="E12" s="4">
        <v>2</v>
      </c>
      <c r="F12" s="4">
        <v>9</v>
      </c>
      <c r="G12" s="5">
        <f>SUM(B12:F12)</f>
        <v>18</v>
      </c>
    </row>
    <row r="13" spans="1:15" ht="15" x14ac:dyDescent="0.25">
      <c r="A13" s="3" t="s">
        <v>87</v>
      </c>
      <c r="B13" s="24">
        <f t="shared" ref="B13:G13" si="3">B12/J$5*100</f>
        <v>1.4317690461077359</v>
      </c>
      <c r="C13" s="24">
        <f t="shared" si="3"/>
        <v>1.4248194041405255</v>
      </c>
      <c r="D13" s="24">
        <f t="shared" si="3"/>
        <v>0.47115361963768293</v>
      </c>
      <c r="E13" s="24">
        <f t="shared" si="3"/>
        <v>0.93412110880175625</v>
      </c>
      <c r="F13" s="24">
        <f t="shared" si="3"/>
        <v>4.1246184727912656</v>
      </c>
      <c r="G13" s="25">
        <f t="shared" si="3"/>
        <v>1.6907187057360451</v>
      </c>
    </row>
    <row r="14" spans="1:15" ht="15" x14ac:dyDescent="0.25">
      <c r="A14" s="12" t="s">
        <v>20</v>
      </c>
      <c r="B14" s="15">
        <f t="shared" ref="B14:G14" si="4">B12/B$5</f>
        <v>0.125</v>
      </c>
      <c r="C14" s="15">
        <f t="shared" si="4"/>
        <v>0.17647058823529413</v>
      </c>
      <c r="D14" s="15">
        <f t="shared" si="4"/>
        <v>4.7619047619047616E-2</v>
      </c>
      <c r="E14" s="15">
        <f t="shared" si="4"/>
        <v>9.5238095238095233E-2</v>
      </c>
      <c r="F14" s="15">
        <f t="shared" si="4"/>
        <v>0.32142857142857145</v>
      </c>
      <c r="G14" s="36">
        <f t="shared" si="4"/>
        <v>0.16216216216216217</v>
      </c>
    </row>
    <row r="15" spans="1:15" ht="4.5" customHeight="1" x14ac:dyDescent="0.25">
      <c r="A15" s="7"/>
      <c r="B15" s="8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23">
        <v>15</v>
      </c>
      <c r="C16" s="23">
        <v>11</v>
      </c>
      <c r="D16" s="23">
        <v>8</v>
      </c>
      <c r="E16" s="23">
        <v>7</v>
      </c>
      <c r="F16" s="23">
        <v>12</v>
      </c>
      <c r="G16" s="5">
        <f>SUM(B16:F16)</f>
        <v>53</v>
      </c>
    </row>
    <row r="17" spans="1:7" s="16" customFormat="1" ht="15" x14ac:dyDescent="0.25">
      <c r="A17" s="22" t="s">
        <v>19</v>
      </c>
      <c r="B17" s="24">
        <f t="shared" ref="B17:G17" si="5">B16/J$5*100</f>
        <v>7.1588452305386792</v>
      </c>
      <c r="C17" s="24">
        <f t="shared" si="5"/>
        <v>5.2243378151819266</v>
      </c>
      <c r="D17" s="24">
        <f t="shared" si="5"/>
        <v>3.7692289571014634</v>
      </c>
      <c r="E17" s="24">
        <f t="shared" si="5"/>
        <v>3.2694238808061464</v>
      </c>
      <c r="F17" s="24">
        <f t="shared" si="5"/>
        <v>5.4994912970550214</v>
      </c>
      <c r="G17" s="25">
        <f t="shared" si="5"/>
        <v>4.978227300222799</v>
      </c>
    </row>
    <row r="18" spans="1:7" ht="15" x14ac:dyDescent="0.25">
      <c r="A18" s="3" t="s">
        <v>81</v>
      </c>
      <c r="B18" s="54">
        <f t="shared" ref="B18:G18" si="6">B16/B$5</f>
        <v>0.625</v>
      </c>
      <c r="C18" s="54">
        <f t="shared" si="6"/>
        <v>0.6470588235294118</v>
      </c>
      <c r="D18" s="54">
        <f t="shared" si="6"/>
        <v>0.38095238095238093</v>
      </c>
      <c r="E18" s="54">
        <f t="shared" si="6"/>
        <v>0.33333333333333331</v>
      </c>
      <c r="F18" s="54">
        <f t="shared" si="6"/>
        <v>0.42857142857142855</v>
      </c>
      <c r="G18" s="14">
        <f t="shared" si="6"/>
        <v>0.47747747747747749</v>
      </c>
    </row>
    <row r="19" spans="1:7" ht="4.5" customHeight="1" x14ac:dyDescent="0.25">
      <c r="A19" s="7"/>
      <c r="B19" s="20"/>
      <c r="C19" s="20"/>
      <c r="D19" s="20"/>
      <c r="E19" s="20"/>
      <c r="F19" s="20"/>
      <c r="G19" s="21"/>
    </row>
    <row r="20" spans="1:7" ht="15" x14ac:dyDescent="0.25">
      <c r="A20" s="3" t="s">
        <v>14</v>
      </c>
      <c r="B20" s="4">
        <v>11</v>
      </c>
      <c r="C20" s="4">
        <v>7</v>
      </c>
      <c r="D20" s="4">
        <v>11</v>
      </c>
      <c r="E20" s="4">
        <v>6</v>
      </c>
      <c r="F20" s="4">
        <v>7</v>
      </c>
      <c r="G20" s="5">
        <f>SUM(B20:F20)</f>
        <v>42</v>
      </c>
    </row>
    <row r="21" spans="1:7" ht="15" x14ac:dyDescent="0.25">
      <c r="A21" s="3" t="s">
        <v>15</v>
      </c>
      <c r="B21" s="17">
        <f t="shared" ref="B21:G21" si="7">B20/J$5*100</f>
        <v>5.2498198357283652</v>
      </c>
      <c r="C21" s="17">
        <f t="shared" si="7"/>
        <v>3.3245786096612258</v>
      </c>
      <c r="D21" s="17">
        <f t="shared" si="7"/>
        <v>5.1826898160145118</v>
      </c>
      <c r="E21" s="17">
        <f t="shared" si="7"/>
        <v>2.8023633264052683</v>
      </c>
      <c r="F21" s="17">
        <f t="shared" si="7"/>
        <v>3.2080365899487622</v>
      </c>
      <c r="G21" s="18">
        <f t="shared" si="7"/>
        <v>3.9450103133841048</v>
      </c>
    </row>
    <row r="22" spans="1:7" ht="15" x14ac:dyDescent="0.25">
      <c r="A22" s="12" t="s">
        <v>12</v>
      </c>
      <c r="B22" s="54">
        <f t="shared" ref="B22:G22" si="8">B20/B$5</f>
        <v>0.45833333333333331</v>
      </c>
      <c r="C22" s="54">
        <f t="shared" si="8"/>
        <v>0.41176470588235292</v>
      </c>
      <c r="D22" s="54">
        <f t="shared" si="8"/>
        <v>0.52380952380952384</v>
      </c>
      <c r="E22" s="54">
        <f t="shared" si="8"/>
        <v>0.2857142857142857</v>
      </c>
      <c r="F22" s="54">
        <f t="shared" si="8"/>
        <v>0.25</v>
      </c>
      <c r="G22" s="14">
        <f t="shared" si="8"/>
        <v>0.3783783783783784</v>
      </c>
    </row>
    <row r="23" spans="1:7" ht="4.5" customHeight="1" x14ac:dyDescent="0.25">
      <c r="A23" s="19"/>
      <c r="B23" s="20"/>
      <c r="C23" s="20"/>
      <c r="D23" s="20"/>
      <c r="E23" s="20"/>
      <c r="F23" s="20"/>
      <c r="G23" s="21"/>
    </row>
    <row r="24" spans="1:7" ht="15" x14ac:dyDescent="0.25">
      <c r="A24" s="3" t="s">
        <v>23</v>
      </c>
      <c r="B24" s="4">
        <v>4</v>
      </c>
      <c r="C24" s="4">
        <v>1</v>
      </c>
      <c r="D24" s="4">
        <v>2</v>
      </c>
      <c r="E24" s="4">
        <v>1</v>
      </c>
      <c r="F24" s="4">
        <v>5</v>
      </c>
      <c r="G24" s="5">
        <f>SUM(B24:F24)</f>
        <v>13</v>
      </c>
    </row>
    <row r="25" spans="1:7" ht="15" x14ac:dyDescent="0.25">
      <c r="A25" s="3" t="s">
        <v>21</v>
      </c>
      <c r="B25" s="17">
        <f t="shared" ref="B25:G25" si="9">B24/J$5*100</f>
        <v>1.9090253948103146</v>
      </c>
      <c r="C25" s="17">
        <f t="shared" si="9"/>
        <v>0.47493980138017516</v>
      </c>
      <c r="D25" s="17">
        <f t="shared" si="9"/>
        <v>0.94230723927536586</v>
      </c>
      <c r="E25" s="17">
        <f t="shared" si="9"/>
        <v>0.46706055440087813</v>
      </c>
      <c r="F25" s="17">
        <f t="shared" si="9"/>
        <v>2.2914547071062588</v>
      </c>
      <c r="G25" s="18">
        <f t="shared" si="9"/>
        <v>1.2210746208093659</v>
      </c>
    </row>
    <row r="26" spans="1:7" ht="15" x14ac:dyDescent="0.25">
      <c r="A26" s="12" t="s">
        <v>22</v>
      </c>
      <c r="B26" s="54">
        <f t="shared" ref="B26:G26" si="10">B24/B$5</f>
        <v>0.16666666666666666</v>
      </c>
      <c r="C26" s="54">
        <f t="shared" si="10"/>
        <v>5.8823529411764705E-2</v>
      </c>
      <c r="D26" s="54">
        <f t="shared" si="10"/>
        <v>9.5238095238095233E-2</v>
      </c>
      <c r="E26" s="54">
        <f t="shared" si="10"/>
        <v>4.7619047619047616E-2</v>
      </c>
      <c r="F26" s="54">
        <f t="shared" si="10"/>
        <v>0.17857142857142858</v>
      </c>
      <c r="G26" s="14">
        <f t="shared" si="10"/>
        <v>0.11711711711711711</v>
      </c>
    </row>
    <row r="27" spans="1:7" ht="4.5" customHeight="1" x14ac:dyDescent="0.25">
      <c r="A27" s="19"/>
      <c r="B27" s="20"/>
      <c r="C27" s="20"/>
      <c r="D27" s="20"/>
      <c r="E27" s="20"/>
      <c r="F27" s="20"/>
      <c r="G27" s="21"/>
    </row>
    <row r="28" spans="1:7" ht="15" x14ac:dyDescent="0.25">
      <c r="A28" s="3" t="s">
        <v>24</v>
      </c>
      <c r="B28" s="4">
        <v>4</v>
      </c>
      <c r="C28" s="4">
        <v>1</v>
      </c>
      <c r="D28" s="4">
        <v>7</v>
      </c>
      <c r="E28" s="4">
        <v>8</v>
      </c>
      <c r="F28" s="4">
        <v>10</v>
      </c>
      <c r="G28" s="5">
        <f>SUM(B28:F28)</f>
        <v>30</v>
      </c>
    </row>
    <row r="29" spans="1:7" ht="15" x14ac:dyDescent="0.25">
      <c r="A29" s="3" t="s">
        <v>25</v>
      </c>
      <c r="B29" s="17">
        <f t="shared" ref="B29:G29" si="11">B28/J$5*100</f>
        <v>1.9090253948103146</v>
      </c>
      <c r="C29" s="17">
        <f t="shared" si="11"/>
        <v>0.47493980138017516</v>
      </c>
      <c r="D29" s="17">
        <f t="shared" si="11"/>
        <v>3.2980753374637803</v>
      </c>
      <c r="E29" s="17">
        <f t="shared" si="11"/>
        <v>3.736484435207025</v>
      </c>
      <c r="F29" s="17">
        <f t="shared" si="11"/>
        <v>4.5829094142125175</v>
      </c>
      <c r="G29" s="18">
        <f t="shared" si="11"/>
        <v>2.8178645095600752</v>
      </c>
    </row>
    <row r="30" spans="1:7" x14ac:dyDescent="0.3">
      <c r="A30" s="12" t="s">
        <v>26</v>
      </c>
      <c r="B30" s="54">
        <f t="shared" ref="B30:G30" si="12">B28/B$5</f>
        <v>0.16666666666666666</v>
      </c>
      <c r="C30" s="54">
        <f t="shared" si="12"/>
        <v>5.8823529411764705E-2</v>
      </c>
      <c r="D30" s="54">
        <f t="shared" si="12"/>
        <v>0.33333333333333331</v>
      </c>
      <c r="E30" s="54">
        <f t="shared" si="12"/>
        <v>0.38095238095238093</v>
      </c>
      <c r="F30" s="54">
        <f t="shared" si="12"/>
        <v>0.35714285714285715</v>
      </c>
      <c r="G30" s="14">
        <f t="shared" si="12"/>
        <v>0.27027027027027029</v>
      </c>
    </row>
    <row r="31" spans="1:7" ht="4.5" customHeight="1" x14ac:dyDescent="0.3">
      <c r="A31" s="19"/>
      <c r="B31" s="20"/>
      <c r="C31" s="20"/>
      <c r="D31" s="20"/>
      <c r="E31" s="20"/>
      <c r="F31" s="20"/>
      <c r="G31" s="21"/>
    </row>
    <row r="32" spans="1:7" x14ac:dyDescent="0.3">
      <c r="A32" s="3" t="s">
        <v>27</v>
      </c>
      <c r="B32" s="4">
        <v>1</v>
      </c>
      <c r="C32" s="4">
        <v>1</v>
      </c>
      <c r="D32" s="4">
        <v>3</v>
      </c>
      <c r="E32" s="4">
        <v>1</v>
      </c>
      <c r="F32" s="4">
        <v>2</v>
      </c>
      <c r="G32" s="5">
        <f>SUM(B32:F32)</f>
        <v>8</v>
      </c>
    </row>
    <row r="33" spans="1:7" x14ac:dyDescent="0.3">
      <c r="A33" s="3" t="s">
        <v>28</v>
      </c>
      <c r="B33" s="17">
        <f t="shared" ref="B33:G33" si="13">B32/J$5*100</f>
        <v>0.47725634870257866</v>
      </c>
      <c r="C33" s="17">
        <f t="shared" si="13"/>
        <v>0.47493980138017516</v>
      </c>
      <c r="D33" s="17">
        <f t="shared" si="13"/>
        <v>1.4134608589130488</v>
      </c>
      <c r="E33" s="17">
        <f t="shared" si="13"/>
        <v>0.46706055440087813</v>
      </c>
      <c r="F33" s="17">
        <f t="shared" si="13"/>
        <v>0.91658188284250341</v>
      </c>
      <c r="G33" s="18">
        <f t="shared" si="13"/>
        <v>0.75143053588268671</v>
      </c>
    </row>
    <row r="34" spans="1:7" x14ac:dyDescent="0.3">
      <c r="A34" s="12" t="s">
        <v>45</v>
      </c>
      <c r="B34" s="54">
        <f t="shared" ref="B34:G34" si="14">B32/B$5</f>
        <v>4.1666666666666664E-2</v>
      </c>
      <c r="C34" s="54">
        <f t="shared" si="14"/>
        <v>5.8823529411764705E-2</v>
      </c>
      <c r="D34" s="54">
        <f t="shared" si="14"/>
        <v>0.14285714285714285</v>
      </c>
      <c r="E34" s="54">
        <f t="shared" si="14"/>
        <v>4.7619047619047616E-2</v>
      </c>
      <c r="F34" s="54">
        <f t="shared" si="14"/>
        <v>7.1428571428571425E-2</v>
      </c>
      <c r="G34" s="14">
        <f t="shared" si="14"/>
        <v>7.2072072072072071E-2</v>
      </c>
    </row>
    <row r="35" spans="1:7" ht="4.5" customHeight="1" x14ac:dyDescent="0.3">
      <c r="A35" s="19"/>
      <c r="B35" s="20"/>
      <c r="C35" s="20"/>
      <c r="D35" s="20"/>
      <c r="E35" s="20"/>
      <c r="F35" s="20"/>
      <c r="G35" s="21"/>
    </row>
    <row r="36" spans="1:7" x14ac:dyDescent="0.3">
      <c r="A36" s="3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1</v>
      </c>
      <c r="G36" s="5">
        <f>SUM(B36:F36)</f>
        <v>1</v>
      </c>
    </row>
    <row r="37" spans="1:7" x14ac:dyDescent="0.3">
      <c r="A37" s="3" t="s">
        <v>30</v>
      </c>
      <c r="B37" s="17">
        <f t="shared" ref="B37:G37" si="15">B36/J$5*100</f>
        <v>0</v>
      </c>
      <c r="C37" s="17">
        <f t="shared" si="15"/>
        <v>0</v>
      </c>
      <c r="D37" s="17">
        <f t="shared" si="15"/>
        <v>0</v>
      </c>
      <c r="E37" s="17">
        <f t="shared" si="15"/>
        <v>0</v>
      </c>
      <c r="F37" s="17">
        <f t="shared" si="15"/>
        <v>0.45829094142125171</v>
      </c>
      <c r="G37" s="18">
        <f t="shared" si="15"/>
        <v>9.3928816985335839E-2</v>
      </c>
    </row>
    <row r="38" spans="1:7" x14ac:dyDescent="0.3">
      <c r="A38" s="12" t="s">
        <v>46</v>
      </c>
      <c r="B38" s="54">
        <v>0</v>
      </c>
      <c r="C38" s="54">
        <v>0</v>
      </c>
      <c r="D38" s="54">
        <v>0</v>
      </c>
      <c r="E38" s="54">
        <v>0</v>
      </c>
      <c r="F38" s="54">
        <v>0</v>
      </c>
      <c r="G38" s="14">
        <f>G36/G$5</f>
        <v>9.0090090090090089E-3</v>
      </c>
    </row>
    <row r="39" spans="1:7" ht="4.5" customHeight="1" x14ac:dyDescent="0.3">
      <c r="A39" s="19"/>
      <c r="B39" s="20"/>
      <c r="C39" s="20"/>
      <c r="D39" s="20"/>
      <c r="E39" s="20"/>
      <c r="F39" s="20"/>
      <c r="G39" s="21"/>
    </row>
    <row r="40" spans="1:7" x14ac:dyDescent="0.3">
      <c r="A40" s="3" t="s">
        <v>31</v>
      </c>
      <c r="B40" s="4">
        <v>1</v>
      </c>
      <c r="C40" s="4">
        <v>2</v>
      </c>
      <c r="D40" s="4">
        <v>5</v>
      </c>
      <c r="E40" s="4">
        <v>2</v>
      </c>
      <c r="F40" s="4">
        <v>2</v>
      </c>
      <c r="G40" s="5">
        <f>SUM(B40:F40)</f>
        <v>12</v>
      </c>
    </row>
    <row r="41" spans="1:7" x14ac:dyDescent="0.3">
      <c r="A41" s="3" t="s">
        <v>32</v>
      </c>
      <c r="B41" s="17">
        <f t="shared" ref="B41:G41" si="16">B40/J$5*100</f>
        <v>0.47725634870257866</v>
      </c>
      <c r="C41" s="17">
        <f t="shared" si="16"/>
        <v>0.94987960276035033</v>
      </c>
      <c r="D41" s="17">
        <f t="shared" si="16"/>
        <v>2.3557680981884146</v>
      </c>
      <c r="E41" s="17">
        <f t="shared" si="16"/>
        <v>0.93412110880175625</v>
      </c>
      <c r="F41" s="17">
        <f t="shared" si="16"/>
        <v>0.91658188284250341</v>
      </c>
      <c r="G41" s="18">
        <f t="shared" si="16"/>
        <v>1.1271458038240301</v>
      </c>
    </row>
    <row r="42" spans="1:7" x14ac:dyDescent="0.3">
      <c r="A42" s="12" t="s">
        <v>47</v>
      </c>
      <c r="B42" s="54">
        <f t="shared" ref="B42:G42" si="17">B40/B$5</f>
        <v>4.1666666666666664E-2</v>
      </c>
      <c r="C42" s="54">
        <f t="shared" si="17"/>
        <v>0.11764705882352941</v>
      </c>
      <c r="D42" s="54">
        <f t="shared" si="17"/>
        <v>0.23809523809523808</v>
      </c>
      <c r="E42" s="54">
        <f t="shared" si="17"/>
        <v>9.5238095238095233E-2</v>
      </c>
      <c r="F42" s="54">
        <f t="shared" si="17"/>
        <v>7.1428571428571425E-2</v>
      </c>
      <c r="G42" s="14">
        <f t="shared" si="17"/>
        <v>0.10810810810810811</v>
      </c>
    </row>
    <row r="43" spans="1:7" ht="4.5" customHeight="1" x14ac:dyDescent="0.3">
      <c r="A43" s="19"/>
      <c r="B43" s="20"/>
      <c r="C43" s="20"/>
      <c r="D43" s="20"/>
      <c r="E43" s="20"/>
      <c r="F43" s="20"/>
      <c r="G43" s="21"/>
    </row>
    <row r="44" spans="1:7" x14ac:dyDescent="0.3">
      <c r="A44" s="3" t="s">
        <v>82</v>
      </c>
      <c r="B44" s="4">
        <v>2</v>
      </c>
      <c r="C44" s="4">
        <v>1</v>
      </c>
      <c r="D44" s="4">
        <v>1</v>
      </c>
      <c r="E44" s="4">
        <v>2</v>
      </c>
      <c r="F44" s="4">
        <v>4</v>
      </c>
      <c r="G44" s="5">
        <f>SUM(B44:F44)</f>
        <v>10</v>
      </c>
    </row>
    <row r="45" spans="1:7" x14ac:dyDescent="0.3">
      <c r="A45" s="3" t="s">
        <v>33</v>
      </c>
      <c r="B45" s="17">
        <f t="shared" ref="B45:G45" si="18">B44/J$5*100</f>
        <v>0.95451269740515732</v>
      </c>
      <c r="C45" s="17">
        <f t="shared" si="18"/>
        <v>0.47493980138017516</v>
      </c>
      <c r="D45" s="17">
        <f t="shared" si="18"/>
        <v>0.47115361963768293</v>
      </c>
      <c r="E45" s="17">
        <f t="shared" si="18"/>
        <v>0.93412110880175625</v>
      </c>
      <c r="F45" s="17">
        <f t="shared" si="18"/>
        <v>1.8331637656850068</v>
      </c>
      <c r="G45" s="18">
        <f t="shared" si="18"/>
        <v>0.93928816985335839</v>
      </c>
    </row>
    <row r="46" spans="1:7" x14ac:dyDescent="0.3">
      <c r="A46" s="12" t="s">
        <v>34</v>
      </c>
      <c r="B46" s="54">
        <f t="shared" ref="B46:G46" si="19">B44/B$5</f>
        <v>8.3333333333333329E-2</v>
      </c>
      <c r="C46" s="54">
        <f t="shared" si="19"/>
        <v>5.8823529411764705E-2</v>
      </c>
      <c r="D46" s="54">
        <f t="shared" si="19"/>
        <v>4.7619047619047616E-2</v>
      </c>
      <c r="E46" s="54">
        <f t="shared" si="19"/>
        <v>9.5238095238095233E-2</v>
      </c>
      <c r="F46" s="54">
        <f t="shared" si="19"/>
        <v>0.14285714285714285</v>
      </c>
      <c r="G46" s="14">
        <f t="shared" si="19"/>
        <v>9.0090090090090086E-2</v>
      </c>
    </row>
    <row r="47" spans="1:7" ht="4.5" customHeight="1" x14ac:dyDescent="0.3">
      <c r="A47" s="19"/>
      <c r="B47" s="20"/>
      <c r="C47" s="20"/>
      <c r="D47" s="20"/>
      <c r="E47" s="20"/>
      <c r="F47" s="20"/>
      <c r="G47" s="21"/>
    </row>
    <row r="48" spans="1:7" x14ac:dyDescent="0.3">
      <c r="A48" s="3" t="s">
        <v>35</v>
      </c>
      <c r="B48" s="4">
        <v>19</v>
      </c>
      <c r="C48" s="4">
        <v>10</v>
      </c>
      <c r="D48" s="4">
        <v>14</v>
      </c>
      <c r="E48" s="4">
        <v>13</v>
      </c>
      <c r="F48" s="4">
        <v>10</v>
      </c>
      <c r="G48" s="5">
        <f>SUM(B48:F48)</f>
        <v>66</v>
      </c>
    </row>
    <row r="49" spans="1:7" x14ac:dyDescent="0.3">
      <c r="A49" s="3" t="s">
        <v>36</v>
      </c>
      <c r="B49" s="17">
        <f t="shared" ref="B49:G49" si="20">B48/J$5*100</f>
        <v>9.0678706253489949</v>
      </c>
      <c r="C49" s="17">
        <f t="shared" si="20"/>
        <v>4.7493980138017511</v>
      </c>
      <c r="D49" s="17">
        <f t="shared" si="20"/>
        <v>6.5961506749275607</v>
      </c>
      <c r="E49" s="17">
        <f t="shared" si="20"/>
        <v>6.0717872072114156</v>
      </c>
      <c r="F49" s="17">
        <f t="shared" si="20"/>
        <v>4.5829094142125175</v>
      </c>
      <c r="G49" s="18">
        <f t="shared" si="20"/>
        <v>6.1993019210321654</v>
      </c>
    </row>
    <row r="50" spans="1:7" x14ac:dyDescent="0.3">
      <c r="A50" s="12" t="s">
        <v>37</v>
      </c>
      <c r="B50" s="54">
        <f t="shared" ref="B50:G50" si="21">B48/B$5</f>
        <v>0.79166666666666663</v>
      </c>
      <c r="C50" s="54">
        <f t="shared" si="21"/>
        <v>0.58823529411764708</v>
      </c>
      <c r="D50" s="54">
        <f t="shared" si="21"/>
        <v>0.66666666666666663</v>
      </c>
      <c r="E50" s="54">
        <f t="shared" si="21"/>
        <v>0.61904761904761907</v>
      </c>
      <c r="F50" s="54">
        <f t="shared" si="21"/>
        <v>0.35714285714285715</v>
      </c>
      <c r="G50" s="14">
        <f t="shared" si="21"/>
        <v>0.59459459459459463</v>
      </c>
    </row>
    <row r="51" spans="1:7" ht="4.5" customHeight="1" x14ac:dyDescent="0.3">
      <c r="A51" s="19"/>
      <c r="B51" s="20"/>
      <c r="C51" s="20"/>
      <c r="D51" s="20"/>
      <c r="E51" s="20"/>
      <c r="F51" s="20"/>
      <c r="G51" s="21"/>
    </row>
    <row r="52" spans="1:7" x14ac:dyDescent="0.3">
      <c r="A52" s="3" t="s">
        <v>39</v>
      </c>
      <c r="B52" s="4">
        <v>1</v>
      </c>
      <c r="C52" s="4">
        <v>0</v>
      </c>
      <c r="D52" s="4">
        <v>1</v>
      </c>
      <c r="E52" s="4">
        <v>1</v>
      </c>
      <c r="F52" s="4">
        <v>5</v>
      </c>
      <c r="G52" s="5">
        <f>SUM(B52:F52)</f>
        <v>8</v>
      </c>
    </row>
    <row r="53" spans="1:7" x14ac:dyDescent="0.3">
      <c r="A53" s="3" t="s">
        <v>40</v>
      </c>
      <c r="B53" s="17">
        <f t="shared" ref="B53:G53" si="22">B52/J$5*100</f>
        <v>0.47725634870257866</v>
      </c>
      <c r="C53" s="17">
        <f t="shared" si="22"/>
        <v>0</v>
      </c>
      <c r="D53" s="17">
        <f t="shared" si="22"/>
        <v>0.47115361963768293</v>
      </c>
      <c r="E53" s="17">
        <f t="shared" si="22"/>
        <v>0.46706055440087813</v>
      </c>
      <c r="F53" s="17">
        <f t="shared" si="22"/>
        <v>2.2914547071062588</v>
      </c>
      <c r="G53" s="18">
        <f t="shared" si="22"/>
        <v>0.75143053588268671</v>
      </c>
    </row>
    <row r="54" spans="1:7" x14ac:dyDescent="0.3">
      <c r="A54" s="12" t="s">
        <v>41</v>
      </c>
      <c r="B54" s="54">
        <f t="shared" ref="B54:G54" si="23">B52/B$5</f>
        <v>4.1666666666666664E-2</v>
      </c>
      <c r="C54" s="54">
        <f t="shared" si="23"/>
        <v>0</v>
      </c>
      <c r="D54" s="54">
        <f t="shared" si="23"/>
        <v>4.7619047619047616E-2</v>
      </c>
      <c r="E54" s="54">
        <f t="shared" si="23"/>
        <v>4.7619047619047616E-2</v>
      </c>
      <c r="F54" s="54">
        <f t="shared" si="23"/>
        <v>0.17857142857142858</v>
      </c>
      <c r="G54" s="14">
        <f t="shared" si="23"/>
        <v>7.2072072072072071E-2</v>
      </c>
    </row>
    <row r="55" spans="1:7" ht="4.5" customHeight="1" x14ac:dyDescent="0.3">
      <c r="A55" s="19"/>
      <c r="B55" s="20"/>
      <c r="C55" s="20"/>
      <c r="D55" s="20"/>
      <c r="E55" s="20"/>
      <c r="F55" s="20"/>
      <c r="G55" s="21"/>
    </row>
    <row r="56" spans="1:7" x14ac:dyDescent="0.3">
      <c r="A56" s="3" t="s">
        <v>42</v>
      </c>
      <c r="B56" s="4">
        <v>4</v>
      </c>
      <c r="C56" s="4">
        <v>5</v>
      </c>
      <c r="D56" s="4">
        <v>3</v>
      </c>
      <c r="E56" s="4">
        <v>3</v>
      </c>
      <c r="F56" s="4">
        <v>5</v>
      </c>
      <c r="G56" s="5">
        <f>SUM(B56:F56)</f>
        <v>20</v>
      </c>
    </row>
    <row r="57" spans="1:7" x14ac:dyDescent="0.3">
      <c r="A57" s="3" t="s">
        <v>43</v>
      </c>
      <c r="B57" s="17">
        <f t="shared" ref="B57:G57" si="24">B56/J$5*100</f>
        <v>1.9090253948103146</v>
      </c>
      <c r="C57" s="17">
        <f t="shared" si="24"/>
        <v>2.3746990069008755</v>
      </c>
      <c r="D57" s="17">
        <f t="shared" si="24"/>
        <v>1.4134608589130488</v>
      </c>
      <c r="E57" s="17">
        <f t="shared" si="24"/>
        <v>1.4011816632026342</v>
      </c>
      <c r="F57" s="17">
        <f t="shared" si="24"/>
        <v>2.2914547071062588</v>
      </c>
      <c r="G57" s="18">
        <f t="shared" si="24"/>
        <v>1.8785763397067168</v>
      </c>
    </row>
    <row r="58" spans="1:7" x14ac:dyDescent="0.3">
      <c r="A58" s="12" t="s">
        <v>44</v>
      </c>
      <c r="B58" s="54">
        <f t="shared" ref="B58:G58" si="25">B56/B$5</f>
        <v>0.16666666666666666</v>
      </c>
      <c r="C58" s="54">
        <f t="shared" si="25"/>
        <v>0.29411764705882354</v>
      </c>
      <c r="D58" s="54">
        <f t="shared" si="25"/>
        <v>0.14285714285714285</v>
      </c>
      <c r="E58" s="54">
        <f t="shared" si="25"/>
        <v>0.14285714285714285</v>
      </c>
      <c r="F58" s="54">
        <f t="shared" si="25"/>
        <v>0.17857142857142858</v>
      </c>
      <c r="G58" s="14">
        <f t="shared" si="25"/>
        <v>0.18018018018018017</v>
      </c>
    </row>
    <row r="59" spans="1:7" ht="4.5" customHeight="1" x14ac:dyDescent="0.3">
      <c r="A59" s="6"/>
      <c r="B59" s="60"/>
      <c r="C59" s="60"/>
      <c r="D59" s="60"/>
      <c r="E59" s="60"/>
      <c r="F59" s="60"/>
      <c r="G59" s="11"/>
    </row>
    <row r="60" spans="1:7" x14ac:dyDescent="0.3">
      <c r="A60" s="66" t="s">
        <v>80</v>
      </c>
      <c r="B60" s="27"/>
      <c r="C60" s="27"/>
      <c r="D60" s="27"/>
      <c r="E60" s="27"/>
      <c r="F60" s="27"/>
      <c r="G60" s="27"/>
    </row>
    <row r="61" spans="1:7" x14ac:dyDescent="0.3">
      <c r="A61" s="65">
        <v>43042</v>
      </c>
      <c r="B61" s="27"/>
      <c r="C61" s="27"/>
      <c r="D61" s="27"/>
      <c r="E61" s="27"/>
      <c r="F61" s="27"/>
      <c r="G61" s="27"/>
    </row>
    <row r="62" spans="1:7" x14ac:dyDescent="0.3">
      <c r="A62" s="27"/>
      <c r="B62" s="27"/>
      <c r="C62" s="27"/>
      <c r="D62" s="27"/>
      <c r="E62" s="27"/>
      <c r="F62" s="27"/>
      <c r="G62" s="27"/>
    </row>
    <row r="63" spans="1:7" x14ac:dyDescent="0.3">
      <c r="A63" s="27"/>
      <c r="B63" s="27"/>
      <c r="C63" s="27"/>
      <c r="D63" s="27"/>
      <c r="E63" s="27"/>
      <c r="F63" s="27"/>
      <c r="G63" s="27"/>
    </row>
    <row r="64" spans="1:7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7"/>
  <sheetViews>
    <sheetView tabSelected="1" workbookViewId="0">
      <selection activeCell="F56" sqref="F56"/>
    </sheetView>
  </sheetViews>
  <sheetFormatPr defaultRowHeight="14.4" x14ac:dyDescent="0.3"/>
  <cols>
    <col min="1" max="1" width="55" customWidth="1"/>
    <col min="2" max="7" width="8.6640625" style="1" customWidth="1"/>
    <col min="8" max="8" width="9.6640625" bestFit="1" customWidth="1"/>
    <col min="9" max="9" width="11.5546875" bestFit="1" customWidth="1"/>
  </cols>
  <sheetData>
    <row r="1" spans="1:15" ht="21" x14ac:dyDescent="0.35">
      <c r="A1" s="80" t="s">
        <v>53</v>
      </c>
      <c r="B1" s="81"/>
      <c r="C1" s="81"/>
      <c r="D1" s="81"/>
      <c r="E1" s="81"/>
      <c r="F1" s="81"/>
      <c r="G1" s="82"/>
      <c r="H1" t="s">
        <v>84</v>
      </c>
    </row>
    <row r="2" spans="1:15" ht="15" customHeight="1" x14ac:dyDescent="0.35">
      <c r="A2" s="29"/>
      <c r="B2" s="26"/>
      <c r="C2" s="26"/>
      <c r="D2" s="26"/>
      <c r="E2" s="26"/>
      <c r="F2" s="26"/>
      <c r="G2" s="42" t="s">
        <v>57</v>
      </c>
      <c r="H2" t="s">
        <v>85</v>
      </c>
    </row>
    <row r="3" spans="1:15" ht="15" x14ac:dyDescent="0.25">
      <c r="A3" s="30"/>
      <c r="B3" s="31">
        <v>2012</v>
      </c>
      <c r="C3" s="31">
        <v>2013</v>
      </c>
      <c r="D3" s="31">
        <v>2014</v>
      </c>
      <c r="E3" s="31">
        <v>2015</v>
      </c>
      <c r="F3" s="31">
        <v>2016</v>
      </c>
      <c r="G3" s="32" t="s">
        <v>1</v>
      </c>
      <c r="H3" t="s">
        <v>95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5" ht="4.5" customHeight="1" x14ac:dyDescent="0.25">
      <c r="A4" s="33"/>
      <c r="B4" s="34"/>
      <c r="C4" s="34"/>
      <c r="D4" s="34"/>
      <c r="E4" s="34"/>
      <c r="F4" s="34"/>
      <c r="G4" s="35"/>
      <c r="J4" s="1"/>
      <c r="K4" s="1"/>
      <c r="L4" s="1"/>
      <c r="M4" s="1"/>
      <c r="N4" s="1"/>
    </row>
    <row r="5" spans="1:15" x14ac:dyDescent="0.3">
      <c r="A5" s="3" t="s">
        <v>9</v>
      </c>
      <c r="B5" s="4">
        <f>'District 1'!B5+'District 2'!B5+'District 3'!B5+'District 4'!B5+'District 5'!B5+'District 6'!B5</f>
        <v>184</v>
      </c>
      <c r="C5" s="4">
        <f>'District 1'!C5+'District 2'!C5+'District 3'!C5+'District 4'!C5+'District 5'!C5+'District 6'!C5</f>
        <v>213</v>
      </c>
      <c r="D5" s="4">
        <f>'District 1'!D5+'District 2'!D5+'District 3'!D5+'District 4'!D5+'District 5'!D5+'District 6'!D5</f>
        <v>186</v>
      </c>
      <c r="E5" s="4">
        <f>'District 1'!E5+'District 2'!E5+'District 3'!E5+'District 4'!E5+'District 5'!E5+'District 6'!E5</f>
        <v>216</v>
      </c>
      <c r="F5" s="4">
        <f>'District 1'!F5+'District 2'!F5+'District 3'!F5+'District 4'!F5+'District 5'!F5+'District 6'!F5</f>
        <v>253</v>
      </c>
      <c r="G5" s="5">
        <f>SUM(B5:F5)</f>
        <v>1052</v>
      </c>
      <c r="H5" s="69">
        <f>F5-E5</f>
        <v>37</v>
      </c>
      <c r="I5" t="s">
        <v>11</v>
      </c>
      <c r="J5" s="67">
        <v>1595.7280000000001</v>
      </c>
      <c r="K5" s="67">
        <v>1612.136</v>
      </c>
      <c r="L5" s="67">
        <v>1634.4639999999999</v>
      </c>
      <c r="M5" s="67">
        <v>1654.9299999999998</v>
      </c>
      <c r="N5" s="67">
        <v>1683.18</v>
      </c>
      <c r="O5">
        <f>SUM(J5:N5)</f>
        <v>8180.4380000000001</v>
      </c>
    </row>
    <row r="6" spans="1:15" ht="15" x14ac:dyDescent="0.25">
      <c r="A6" s="3" t="s">
        <v>10</v>
      </c>
      <c r="B6" s="17">
        <f t="shared" ref="B6:G6" si="0">B5/J$5*100</f>
        <v>11.530787201828883</v>
      </c>
      <c r="C6" s="17">
        <f t="shared" si="0"/>
        <v>13.212284819643008</v>
      </c>
      <c r="D6" s="17">
        <f t="shared" si="0"/>
        <v>11.379877439943616</v>
      </c>
      <c r="E6" s="17">
        <f t="shared" si="0"/>
        <v>13.051911561214071</v>
      </c>
      <c r="F6" s="17">
        <f t="shared" si="0"/>
        <v>15.031072137263987</v>
      </c>
      <c r="G6" s="18">
        <f t="shared" si="0"/>
        <v>12.85994710796659</v>
      </c>
      <c r="H6" s="68"/>
      <c r="I6" t="s">
        <v>77</v>
      </c>
    </row>
    <row r="7" spans="1:15" ht="4.5" customHeight="1" x14ac:dyDescent="0.25">
      <c r="A7" s="7"/>
      <c r="B7" s="8"/>
      <c r="C7" s="8"/>
      <c r="D7" s="8"/>
      <c r="E7" s="8"/>
      <c r="F7" s="8"/>
      <c r="G7" s="9"/>
    </row>
    <row r="8" spans="1:15" ht="15" x14ac:dyDescent="0.25">
      <c r="A8" s="3" t="s">
        <v>16</v>
      </c>
      <c r="B8" s="4">
        <f>'District 1'!B8+'District 2'!B8+'District 3'!B8+'District 4'!B8+'District 5'!B8+'District 6'!B8</f>
        <v>66</v>
      </c>
      <c r="C8" s="4">
        <f>'District 1'!C8+'District 2'!C8+'District 3'!C8+'District 4'!C8+'District 5'!C8+'District 6'!C8</f>
        <v>84</v>
      </c>
      <c r="D8" s="4">
        <f>'District 1'!D8+'District 2'!D8+'District 3'!D8+'District 4'!D8+'District 5'!D8+'District 6'!D8</f>
        <v>72</v>
      </c>
      <c r="E8" s="4">
        <f>'District 1'!E8+'District 2'!E8+'District 3'!E8+'District 4'!E8+'District 5'!E8+'District 6'!E8</f>
        <v>77</v>
      </c>
      <c r="F8" s="4">
        <f>'District 1'!F8+'District 2'!F8+'District 3'!F8+'District 4'!F8+'District 5'!F8+'District 6'!F8</f>
        <v>83</v>
      </c>
      <c r="G8" s="5">
        <f>SUM(B8:F8)</f>
        <v>382</v>
      </c>
      <c r="H8" s="69">
        <f>F8-E8</f>
        <v>6</v>
      </c>
      <c r="I8" t="s">
        <v>93</v>
      </c>
      <c r="J8" s="76">
        <f>'District 1'!J5+'District 2'!J5+'District 3'!J5+'District 4'!J5+'District 5'!J5+'District 6'!J5</f>
        <v>1595.7280000000001</v>
      </c>
      <c r="K8" s="76">
        <f>'District 1'!K5+'District 2'!K5+'District 3'!K5+'District 4'!K5+'District 5'!K5+'District 6'!K5</f>
        <v>1612.136</v>
      </c>
      <c r="L8" s="76">
        <f>'District 1'!L5+'District 2'!L5+'District 3'!L5+'District 4'!L5+'District 5'!L5+'District 6'!L5</f>
        <v>1634.4639999999999</v>
      </c>
      <c r="M8" s="76">
        <f>'District 1'!M5+'District 2'!M5+'District 3'!M5+'District 4'!M5+'District 5'!M5+'District 6'!M5</f>
        <v>1654.9299999999998</v>
      </c>
      <c r="N8" s="76">
        <f>'District 1'!N5+'District 2'!N5+'District 3'!N5+'District 4'!N5+'District 5'!N5+'District 6'!N5</f>
        <v>1683.18</v>
      </c>
      <c r="O8" s="77">
        <f>SUM(J8:N8)</f>
        <v>8180.4380000000001</v>
      </c>
    </row>
    <row r="9" spans="1:15" ht="15" x14ac:dyDescent="0.25">
      <c r="A9" s="3" t="s">
        <v>17</v>
      </c>
      <c r="B9" s="17">
        <f t="shared" ref="B9:G9" si="1">B8/J$5*100</f>
        <v>4.1360432354386214</v>
      </c>
      <c r="C9" s="17">
        <f t="shared" si="1"/>
        <v>5.210478520422595</v>
      </c>
      <c r="D9" s="17">
        <f t="shared" si="1"/>
        <v>4.4051138477201084</v>
      </c>
      <c r="E9" s="17">
        <f t="shared" si="1"/>
        <v>4.6527647695068683</v>
      </c>
      <c r="F9" s="17">
        <f t="shared" si="1"/>
        <v>4.9311422426597273</v>
      </c>
      <c r="G9" s="18">
        <f t="shared" si="1"/>
        <v>4.6696766114479447</v>
      </c>
      <c r="H9" s="68"/>
    </row>
    <row r="10" spans="1:15" ht="15" x14ac:dyDescent="0.25">
      <c r="A10" s="12" t="s">
        <v>13</v>
      </c>
      <c r="B10" s="13">
        <f t="shared" ref="B10:G10" si="2">B8/B$5</f>
        <v>0.35869565217391303</v>
      </c>
      <c r="C10" s="13">
        <f t="shared" si="2"/>
        <v>0.39436619718309857</v>
      </c>
      <c r="D10" s="13">
        <f t="shared" si="2"/>
        <v>0.38709677419354838</v>
      </c>
      <c r="E10" s="13">
        <f t="shared" si="2"/>
        <v>0.35648148148148145</v>
      </c>
      <c r="F10" s="13">
        <f t="shared" si="2"/>
        <v>0.32806324110671936</v>
      </c>
      <c r="G10" s="14">
        <f t="shared" si="2"/>
        <v>0.36311787072243346</v>
      </c>
    </row>
    <row r="11" spans="1:15" ht="4.5" customHeight="1" x14ac:dyDescent="0.25">
      <c r="A11" s="7"/>
      <c r="B11" s="20"/>
      <c r="C11" s="8"/>
      <c r="D11" s="8"/>
      <c r="E11" s="8"/>
      <c r="F11" s="8"/>
      <c r="G11" s="9"/>
    </row>
    <row r="12" spans="1:15" ht="15" x14ac:dyDescent="0.25">
      <c r="A12" s="3" t="s">
        <v>86</v>
      </c>
      <c r="B12" s="4">
        <f>'District 1'!B12+'District 2'!B12+'District 3'!B12+'District 4'!B12+'District 5'!B12+'District 6'!B12</f>
        <v>41</v>
      </c>
      <c r="C12" s="4">
        <f>'District 1'!C12+'District 2'!C12+'District 3'!C12+'District 4'!C12+'District 5'!C12+'District 6'!C12</f>
        <v>43</v>
      </c>
      <c r="D12" s="4">
        <f>'District 1'!D12+'District 2'!D12+'District 3'!D12+'District 4'!D12+'District 5'!D12+'District 6'!D12</f>
        <v>39</v>
      </c>
      <c r="E12" s="4">
        <f>'District 1'!E12+'District 2'!E12+'District 3'!E12+'District 4'!E12+'District 5'!E12+'District 6'!E12</f>
        <v>51</v>
      </c>
      <c r="F12" s="4">
        <f>'District 1'!F12+'District 2'!F12+'District 3'!F12+'District 4'!F12+'District 5'!F12+'District 6'!F12</f>
        <v>64</v>
      </c>
      <c r="G12" s="5">
        <f>SUM(B12:F12)</f>
        <v>238</v>
      </c>
      <c r="H12" s="69">
        <f>F12-E12</f>
        <v>13</v>
      </c>
    </row>
    <row r="13" spans="1:15" ht="15" x14ac:dyDescent="0.25">
      <c r="A13" s="3" t="s">
        <v>87</v>
      </c>
      <c r="B13" s="24">
        <f t="shared" ref="B13:G13" si="3">B12/J$5*100</f>
        <v>2.5693601917118709</v>
      </c>
      <c r="C13" s="24">
        <f t="shared" si="3"/>
        <v>2.6672687664068042</v>
      </c>
      <c r="D13" s="24">
        <f t="shared" si="3"/>
        <v>2.3861033341817257</v>
      </c>
      <c r="E13" s="24">
        <f t="shared" si="3"/>
        <v>3.0817013408422111</v>
      </c>
      <c r="F13" s="24">
        <f t="shared" si="3"/>
        <v>3.802326548556898</v>
      </c>
      <c r="G13" s="25">
        <f t="shared" si="3"/>
        <v>2.9093796689125937</v>
      </c>
      <c r="H13" s="68"/>
    </row>
    <row r="14" spans="1:15" ht="15" x14ac:dyDescent="0.25">
      <c r="A14" s="12" t="s">
        <v>20</v>
      </c>
      <c r="B14" s="15">
        <f t="shared" ref="B14:G14" si="4">B12/B$5</f>
        <v>0.22282608695652173</v>
      </c>
      <c r="C14" s="15">
        <f t="shared" si="4"/>
        <v>0.20187793427230047</v>
      </c>
      <c r="D14" s="15">
        <f t="shared" si="4"/>
        <v>0.20967741935483872</v>
      </c>
      <c r="E14" s="15">
        <f t="shared" si="4"/>
        <v>0.2361111111111111</v>
      </c>
      <c r="F14" s="15">
        <f t="shared" si="4"/>
        <v>0.25296442687747034</v>
      </c>
      <c r="G14" s="36">
        <f t="shared" si="4"/>
        <v>0.22623574144486691</v>
      </c>
    </row>
    <row r="15" spans="1:15" ht="4.5" customHeight="1" x14ac:dyDescent="0.25">
      <c r="A15" s="7"/>
      <c r="B15" s="20"/>
      <c r="C15" s="8"/>
      <c r="D15" s="8"/>
      <c r="E15" s="8"/>
      <c r="F15" s="8"/>
      <c r="G15" s="9"/>
    </row>
    <row r="16" spans="1:15" s="16" customFormat="1" ht="15" x14ac:dyDescent="0.25">
      <c r="A16" s="22" t="s">
        <v>18</v>
      </c>
      <c r="B16" s="4">
        <f>'District 1'!B16+'District 2'!B16+'District 3'!B16+'District 4'!B16+'District 5'!B16+'District 6'!B16</f>
        <v>73</v>
      </c>
      <c r="C16" s="4">
        <f>'District 1'!C16+'District 2'!C16+'District 3'!C16+'District 4'!C16+'District 5'!C16+'District 6'!C16</f>
        <v>99</v>
      </c>
      <c r="D16" s="4">
        <f>'District 1'!D16+'District 2'!D16+'District 3'!D16+'District 4'!D16+'District 5'!D16+'District 6'!D16</f>
        <v>69</v>
      </c>
      <c r="E16" s="4">
        <f>'District 1'!E16+'District 2'!E16+'District 3'!E16+'District 4'!E16+'District 5'!E16+'District 6'!E16</f>
        <v>93</v>
      </c>
      <c r="F16" s="4">
        <f>'District 1'!F16+'District 2'!F16+'District 3'!F16+'District 4'!F16+'District 5'!F16+'District 6'!F16</f>
        <v>116</v>
      </c>
      <c r="G16" s="5">
        <f>SUM(B16:F16)</f>
        <v>450</v>
      </c>
      <c r="H16" s="69">
        <f>F16-E16</f>
        <v>23</v>
      </c>
    </row>
    <row r="17" spans="1:8" s="16" customFormat="1" ht="15" x14ac:dyDescent="0.25">
      <c r="A17" s="22" t="s">
        <v>19</v>
      </c>
      <c r="B17" s="24">
        <f t="shared" ref="B17:G17" si="5">B16/J$5*100</f>
        <v>4.5747144876821109</v>
      </c>
      <c r="C17" s="24">
        <f t="shared" si="5"/>
        <v>6.1409211133552004</v>
      </c>
      <c r="D17" s="24">
        <f t="shared" si="5"/>
        <v>4.2215674373984378</v>
      </c>
      <c r="E17" s="24">
        <f t="shared" si="5"/>
        <v>5.6195730333005027</v>
      </c>
      <c r="F17" s="24">
        <f t="shared" si="5"/>
        <v>6.8917168692593771</v>
      </c>
      <c r="G17" s="25">
        <f t="shared" si="5"/>
        <v>5.5009279454229709</v>
      </c>
      <c r="H17" s="68"/>
    </row>
    <row r="18" spans="1:8" ht="15" x14ac:dyDescent="0.25">
      <c r="A18" s="3" t="s">
        <v>81</v>
      </c>
      <c r="B18" s="13">
        <f t="shared" ref="B18:G18" si="6">B16/B$5</f>
        <v>0.39673913043478259</v>
      </c>
      <c r="C18" s="13">
        <f t="shared" si="6"/>
        <v>0.46478873239436619</v>
      </c>
      <c r="D18" s="13">
        <f t="shared" si="6"/>
        <v>0.37096774193548387</v>
      </c>
      <c r="E18" s="13">
        <f t="shared" si="6"/>
        <v>0.43055555555555558</v>
      </c>
      <c r="F18" s="13">
        <f t="shared" si="6"/>
        <v>0.45849802371541504</v>
      </c>
      <c r="G18" s="14">
        <f t="shared" si="6"/>
        <v>0.42775665399239543</v>
      </c>
    </row>
    <row r="19" spans="1:8" ht="4.5" customHeight="1" x14ac:dyDescent="0.25">
      <c r="A19" s="7"/>
      <c r="B19" s="20"/>
      <c r="C19" s="20"/>
      <c r="D19" s="20"/>
      <c r="E19" s="20"/>
      <c r="F19" s="20"/>
      <c r="G19" s="21"/>
    </row>
    <row r="20" spans="1:8" ht="15" x14ac:dyDescent="0.25">
      <c r="A20" s="3" t="s">
        <v>14</v>
      </c>
      <c r="B20" s="4">
        <f>'District 1'!B20+'District 2'!B20+'District 3'!B20+'District 4'!B20+'District 5'!B20+'District 6'!B20</f>
        <v>73</v>
      </c>
      <c r="C20" s="4">
        <f>'District 1'!C20+'District 2'!C20+'District 3'!C20+'District 4'!C20+'District 5'!C20+'District 6'!C20</f>
        <v>96</v>
      </c>
      <c r="D20" s="4">
        <f>'District 1'!D20+'District 2'!D20+'District 3'!D20+'District 4'!D20+'District 5'!D20+'District 6'!D20</f>
        <v>72</v>
      </c>
      <c r="E20" s="4">
        <f>'District 1'!E20+'District 2'!E20+'District 3'!E20+'District 4'!E20+'District 5'!E20+'District 6'!E20</f>
        <v>88</v>
      </c>
      <c r="F20" s="4">
        <f>'District 1'!F20+'District 2'!F20+'District 3'!F20+'District 4'!F20+'District 5'!F20+'District 6'!F20</f>
        <v>88</v>
      </c>
      <c r="G20" s="5">
        <f>SUM(B20:F20)</f>
        <v>417</v>
      </c>
      <c r="H20" s="69">
        <f>F20-E20</f>
        <v>0</v>
      </c>
    </row>
    <row r="21" spans="1:8" ht="15" x14ac:dyDescent="0.25">
      <c r="A21" s="3" t="s">
        <v>15</v>
      </c>
      <c r="B21" s="17">
        <f t="shared" ref="B21:G21" si="7">B20/J$5*100</f>
        <v>4.5747144876821109</v>
      </c>
      <c r="C21" s="17">
        <f t="shared" si="7"/>
        <v>5.9548325947686793</v>
      </c>
      <c r="D21" s="17">
        <f t="shared" si="7"/>
        <v>4.4051138477201084</v>
      </c>
      <c r="E21" s="17">
        <f t="shared" si="7"/>
        <v>5.3174454508649918</v>
      </c>
      <c r="F21" s="17">
        <f t="shared" si="7"/>
        <v>5.2281990042657354</v>
      </c>
      <c r="G21" s="18">
        <f t="shared" si="7"/>
        <v>5.0975265627586195</v>
      </c>
      <c r="H21" s="68"/>
    </row>
    <row r="22" spans="1:8" ht="15" x14ac:dyDescent="0.25">
      <c r="A22" s="12" t="s">
        <v>12</v>
      </c>
      <c r="B22" s="13">
        <f t="shared" ref="B22:G22" si="8">B20/B$5</f>
        <v>0.39673913043478259</v>
      </c>
      <c r="C22" s="13">
        <f t="shared" si="8"/>
        <v>0.45070422535211269</v>
      </c>
      <c r="D22" s="13">
        <f t="shared" si="8"/>
        <v>0.38709677419354838</v>
      </c>
      <c r="E22" s="13">
        <f t="shared" si="8"/>
        <v>0.40740740740740738</v>
      </c>
      <c r="F22" s="13">
        <f t="shared" si="8"/>
        <v>0.34782608695652173</v>
      </c>
      <c r="G22" s="14">
        <f t="shared" si="8"/>
        <v>0.39638783269961975</v>
      </c>
    </row>
    <row r="23" spans="1:8" ht="4.5" customHeight="1" x14ac:dyDescent="0.25">
      <c r="A23" s="19"/>
      <c r="B23" s="20"/>
      <c r="C23" s="20"/>
      <c r="D23" s="20"/>
      <c r="E23" s="20"/>
      <c r="F23" s="20"/>
      <c r="G23" s="21"/>
    </row>
    <row r="24" spans="1:8" ht="15" x14ac:dyDescent="0.25">
      <c r="A24" s="3" t="s">
        <v>23</v>
      </c>
      <c r="B24" s="4">
        <f>'District 1'!B24+'District 2'!B24+'District 3'!B24+'District 4'!B24+'District 5'!B24+'District 6'!B24</f>
        <v>14</v>
      </c>
      <c r="C24" s="4">
        <f>'District 1'!C24+'District 2'!C24+'District 3'!C24+'District 4'!C24+'District 5'!C24+'District 6'!C24</f>
        <v>26</v>
      </c>
      <c r="D24" s="4">
        <f>'District 1'!D24+'District 2'!D24+'District 3'!D24+'District 4'!D24+'District 5'!D24+'District 6'!D24</f>
        <v>20</v>
      </c>
      <c r="E24" s="4">
        <f>'District 1'!E24+'District 2'!E24+'District 3'!E24+'District 4'!E24+'District 5'!E24+'District 6'!E24</f>
        <v>34</v>
      </c>
      <c r="F24" s="4">
        <f>'District 1'!F24+'District 2'!F24+'District 3'!F24+'District 4'!F24+'District 5'!F24+'District 6'!F24</f>
        <v>27</v>
      </c>
      <c r="G24" s="5">
        <f>SUM(B24:F24)</f>
        <v>121</v>
      </c>
      <c r="H24" s="69">
        <f>F24-E24</f>
        <v>-7</v>
      </c>
    </row>
    <row r="25" spans="1:8" ht="15" x14ac:dyDescent="0.25">
      <c r="A25" s="3" t="s">
        <v>21</v>
      </c>
      <c r="B25" s="17">
        <f t="shared" ref="B25:G25" si="9">B24/J$5*100</f>
        <v>0.87734250448698015</v>
      </c>
      <c r="C25" s="17">
        <f t="shared" si="9"/>
        <v>1.612767161083184</v>
      </c>
      <c r="D25" s="17">
        <f t="shared" si="9"/>
        <v>1.2236427354778081</v>
      </c>
      <c r="E25" s="17">
        <f t="shared" si="9"/>
        <v>2.0544675605614739</v>
      </c>
      <c r="F25" s="17">
        <f t="shared" si="9"/>
        <v>1.6041065126724412</v>
      </c>
      <c r="G25" s="18">
        <f t="shared" si="9"/>
        <v>1.4791384031026211</v>
      </c>
      <c r="H25" s="68"/>
    </row>
    <row r="26" spans="1:8" ht="15" x14ac:dyDescent="0.25">
      <c r="A26" s="12" t="s">
        <v>22</v>
      </c>
      <c r="B26" s="13">
        <f t="shared" ref="B26:G26" si="10">B24/B$5</f>
        <v>7.6086956521739135E-2</v>
      </c>
      <c r="C26" s="13">
        <f t="shared" si="10"/>
        <v>0.12206572769953052</v>
      </c>
      <c r="D26" s="13">
        <f t="shared" si="10"/>
        <v>0.10752688172043011</v>
      </c>
      <c r="E26" s="13">
        <f t="shared" si="10"/>
        <v>0.15740740740740741</v>
      </c>
      <c r="F26" s="13">
        <f t="shared" si="10"/>
        <v>0.1067193675889328</v>
      </c>
      <c r="G26" s="14">
        <f t="shared" si="10"/>
        <v>0.1150190114068441</v>
      </c>
    </row>
    <row r="27" spans="1:8" ht="4.5" customHeight="1" x14ac:dyDescent="0.25">
      <c r="A27" s="19"/>
      <c r="B27" s="20"/>
      <c r="C27" s="20"/>
      <c r="D27" s="20"/>
      <c r="E27" s="20"/>
      <c r="F27" s="20"/>
      <c r="G27" s="21"/>
    </row>
    <row r="28" spans="1:8" ht="15" x14ac:dyDescent="0.25">
      <c r="A28" s="3" t="s">
        <v>24</v>
      </c>
      <c r="B28" s="4">
        <f>'District 1'!B28+'District 2'!B28+'District 3'!B28+'District 4'!B28+'District 5'!B28+'District 6'!B28</f>
        <v>38</v>
      </c>
      <c r="C28" s="4">
        <f>'District 1'!C28+'District 2'!C28+'District 3'!C28+'District 4'!C28+'District 5'!C28+'District 6'!C28</f>
        <v>35</v>
      </c>
      <c r="D28" s="4">
        <f>'District 1'!D28+'District 2'!D28+'District 3'!D28+'District 4'!D28+'District 5'!D28+'District 6'!D28</f>
        <v>48</v>
      </c>
      <c r="E28" s="4">
        <f>'District 1'!E28+'District 2'!E28+'District 3'!E28+'District 4'!E28+'District 5'!E28+'District 6'!E28</f>
        <v>42</v>
      </c>
      <c r="F28" s="4">
        <f>'District 1'!F28+'District 2'!F28+'District 3'!F28+'District 4'!F28+'District 5'!F28+'District 6'!F28</f>
        <v>51</v>
      </c>
      <c r="G28" s="5">
        <f>SUM(B28:F28)</f>
        <v>214</v>
      </c>
      <c r="H28" s="69">
        <f>F28-E28</f>
        <v>9</v>
      </c>
    </row>
    <row r="29" spans="1:8" ht="15" x14ac:dyDescent="0.25">
      <c r="A29" s="3" t="s">
        <v>25</v>
      </c>
      <c r="B29" s="17">
        <f t="shared" ref="B29:G29" si="11">B28/J$5*100</f>
        <v>2.3813582264646604</v>
      </c>
      <c r="C29" s="17">
        <f t="shared" si="11"/>
        <v>2.1710327168427477</v>
      </c>
      <c r="D29" s="17">
        <f t="shared" si="11"/>
        <v>2.9367425651467394</v>
      </c>
      <c r="E29" s="17">
        <f t="shared" si="11"/>
        <v>2.5378716924582916</v>
      </c>
      <c r="F29" s="17">
        <f t="shared" si="11"/>
        <v>3.0299789683812781</v>
      </c>
      <c r="G29" s="18">
        <f t="shared" si="11"/>
        <v>2.6159968451567019</v>
      </c>
      <c r="H29" s="68"/>
    </row>
    <row r="30" spans="1:8" x14ac:dyDescent="0.3">
      <c r="A30" s="12" t="s">
        <v>26</v>
      </c>
      <c r="B30" s="13">
        <f t="shared" ref="B30:G30" si="12">B28/B$5</f>
        <v>0.20652173913043478</v>
      </c>
      <c r="C30" s="13">
        <f t="shared" si="12"/>
        <v>0.16431924882629109</v>
      </c>
      <c r="D30" s="13">
        <f t="shared" si="12"/>
        <v>0.25806451612903225</v>
      </c>
      <c r="E30" s="13">
        <f t="shared" si="12"/>
        <v>0.19444444444444445</v>
      </c>
      <c r="F30" s="13">
        <f t="shared" si="12"/>
        <v>0.20158102766798419</v>
      </c>
      <c r="G30" s="14">
        <f t="shared" si="12"/>
        <v>0.20342205323193915</v>
      </c>
    </row>
    <row r="31" spans="1:8" ht="4.5" customHeight="1" x14ac:dyDescent="0.3">
      <c r="A31" s="19"/>
      <c r="B31" s="20"/>
      <c r="C31" s="20"/>
      <c r="D31" s="20"/>
      <c r="E31" s="20"/>
      <c r="F31" s="20"/>
      <c r="G31" s="21"/>
    </row>
    <row r="32" spans="1:8" x14ac:dyDescent="0.3">
      <c r="A32" s="3" t="s">
        <v>27</v>
      </c>
      <c r="B32" s="4">
        <f>'District 1'!B32+'District 2'!B32+'District 3'!B32+'District 4'!B32+'District 5'!B32+'District 6'!B32</f>
        <v>13</v>
      </c>
      <c r="C32" s="4">
        <f>'District 1'!C32+'District 2'!C32+'District 3'!C32+'District 4'!C32+'District 5'!C32+'District 6'!C32</f>
        <v>14</v>
      </c>
      <c r="D32" s="4">
        <f>'District 1'!D32+'District 2'!D32+'District 3'!D32+'District 4'!D32+'District 5'!D32+'District 6'!D32</f>
        <v>14</v>
      </c>
      <c r="E32" s="4">
        <f>'District 1'!E32+'District 2'!E32+'District 3'!E32+'District 4'!E32+'District 5'!E32+'District 6'!E32</f>
        <v>8</v>
      </c>
      <c r="F32" s="4">
        <f>'District 1'!F32+'District 2'!F32+'District 3'!F32+'District 4'!F32+'District 5'!F32+'District 6'!F32</f>
        <v>18</v>
      </c>
      <c r="G32" s="5">
        <f>SUM(B32:F32)</f>
        <v>67</v>
      </c>
      <c r="H32" s="69">
        <f>F32-E32</f>
        <v>10</v>
      </c>
    </row>
    <row r="33" spans="1:8" x14ac:dyDescent="0.3">
      <c r="A33" s="3" t="s">
        <v>28</v>
      </c>
      <c r="B33" s="17">
        <f t="shared" ref="B33:G33" si="13">B32/J$5*100</f>
        <v>0.81467518273791018</v>
      </c>
      <c r="C33" s="17">
        <f t="shared" si="13"/>
        <v>0.86841308673709905</v>
      </c>
      <c r="D33" s="17">
        <f t="shared" si="13"/>
        <v>0.85654991483446563</v>
      </c>
      <c r="E33" s="17">
        <f t="shared" si="13"/>
        <v>0.48340413189681747</v>
      </c>
      <c r="F33" s="17">
        <f t="shared" si="13"/>
        <v>1.0694043417816277</v>
      </c>
      <c r="G33" s="18">
        <f t="shared" si="13"/>
        <v>0.81902704965186457</v>
      </c>
      <c r="H33" s="69"/>
    </row>
    <row r="34" spans="1:8" x14ac:dyDescent="0.3">
      <c r="A34" s="12" t="s">
        <v>45</v>
      </c>
      <c r="B34" s="13">
        <f t="shared" ref="B34:G34" si="14">B32/B$5</f>
        <v>7.0652173913043473E-2</v>
      </c>
      <c r="C34" s="13">
        <f t="shared" si="14"/>
        <v>6.5727699530516437E-2</v>
      </c>
      <c r="D34" s="13">
        <f t="shared" si="14"/>
        <v>7.5268817204301078E-2</v>
      </c>
      <c r="E34" s="13">
        <f t="shared" si="14"/>
        <v>3.7037037037037035E-2</v>
      </c>
      <c r="F34" s="13">
        <f t="shared" si="14"/>
        <v>7.1146245059288543E-2</v>
      </c>
      <c r="G34" s="14">
        <f t="shared" si="14"/>
        <v>6.3688212927756657E-2</v>
      </c>
    </row>
    <row r="35" spans="1:8" ht="4.5" customHeight="1" x14ac:dyDescent="0.3">
      <c r="A35" s="19"/>
      <c r="B35" s="20"/>
      <c r="C35" s="20"/>
      <c r="D35" s="20"/>
      <c r="E35" s="20"/>
      <c r="F35" s="20"/>
      <c r="G35" s="21"/>
    </row>
    <row r="36" spans="1:8" x14ac:dyDescent="0.3">
      <c r="A36" s="3" t="s">
        <v>29</v>
      </c>
      <c r="B36" s="4">
        <f>'District 1'!B36+'District 2'!B36+'District 3'!B36+'District 4'!B36+'District 5'!B36+'District 6'!B36</f>
        <v>2</v>
      </c>
      <c r="C36" s="4">
        <f>'District 1'!C36+'District 2'!C36+'District 3'!C36+'District 4'!C36+'District 5'!C36+'District 6'!C36</f>
        <v>3</v>
      </c>
      <c r="D36" s="4">
        <f>'District 1'!D36+'District 2'!D36+'District 3'!D36+'District 4'!D36+'District 5'!D36+'District 6'!D36</f>
        <v>2</v>
      </c>
      <c r="E36" s="4">
        <f>'District 1'!E36+'District 2'!E36+'District 3'!E36+'District 4'!E36+'District 5'!E36+'District 6'!E36</f>
        <v>0</v>
      </c>
      <c r="F36" s="4">
        <f>'District 1'!F36+'District 2'!F36+'District 3'!F36+'District 4'!F36+'District 5'!F36+'District 6'!F36</f>
        <v>6</v>
      </c>
      <c r="G36" s="5">
        <f>SUM(B36:F36)</f>
        <v>13</v>
      </c>
      <c r="H36" s="69">
        <f>F36-E36</f>
        <v>6</v>
      </c>
    </row>
    <row r="37" spans="1:8" x14ac:dyDescent="0.3">
      <c r="A37" s="3" t="s">
        <v>30</v>
      </c>
      <c r="B37" s="17">
        <f t="shared" ref="B37:G37" si="15">B36/J$5*100</f>
        <v>0.12533464349814002</v>
      </c>
      <c r="C37" s="17">
        <f t="shared" si="15"/>
        <v>0.18608851858652123</v>
      </c>
      <c r="D37" s="17">
        <f t="shared" si="15"/>
        <v>0.1223642735477808</v>
      </c>
      <c r="E37" s="17">
        <f t="shared" si="15"/>
        <v>0</v>
      </c>
      <c r="F37" s="17">
        <f t="shared" si="15"/>
        <v>0.35646811392720917</v>
      </c>
      <c r="G37" s="18">
        <f t="shared" si="15"/>
        <v>0.15891569620110807</v>
      </c>
      <c r="H37" s="68"/>
    </row>
    <row r="38" spans="1:8" x14ac:dyDescent="0.3">
      <c r="A38" s="12" t="s">
        <v>46</v>
      </c>
      <c r="B38" s="13">
        <f t="shared" ref="B38:G38" si="16">B36/B$5</f>
        <v>1.0869565217391304E-2</v>
      </c>
      <c r="C38" s="13">
        <f t="shared" si="16"/>
        <v>1.4084507042253521E-2</v>
      </c>
      <c r="D38" s="13">
        <f t="shared" si="16"/>
        <v>1.0752688172043012E-2</v>
      </c>
      <c r="E38" s="13">
        <f t="shared" si="16"/>
        <v>0</v>
      </c>
      <c r="F38" s="13">
        <v>0</v>
      </c>
      <c r="G38" s="14">
        <f t="shared" si="16"/>
        <v>1.2357414448669201E-2</v>
      </c>
    </row>
    <row r="39" spans="1:8" ht="4.5" customHeight="1" x14ac:dyDescent="0.3">
      <c r="A39" s="19"/>
      <c r="B39" s="20"/>
      <c r="C39" s="20"/>
      <c r="D39" s="20"/>
      <c r="E39" s="20"/>
      <c r="F39" s="20"/>
      <c r="G39" s="21"/>
    </row>
    <row r="40" spans="1:8" x14ac:dyDescent="0.3">
      <c r="A40" s="3" t="s">
        <v>31</v>
      </c>
      <c r="B40" s="4">
        <f>'District 1'!B40+'District 2'!B40+'District 3'!B40+'District 4'!B40+'District 5'!B40+'District 6'!B40</f>
        <v>22</v>
      </c>
      <c r="C40" s="4">
        <f>'District 1'!C40+'District 2'!C40+'District 3'!C40+'District 4'!C40+'District 5'!C40+'District 6'!C40</f>
        <v>26</v>
      </c>
      <c r="D40" s="4">
        <f>'District 1'!D40+'District 2'!D40+'District 3'!D40+'District 4'!D40+'District 5'!D40+'District 6'!D40</f>
        <v>25</v>
      </c>
      <c r="E40" s="4">
        <f>'District 1'!E40+'District 2'!E40+'District 3'!E40+'District 4'!E40+'District 5'!E40+'District 6'!E40</f>
        <v>28</v>
      </c>
      <c r="F40" s="4">
        <f>'District 1'!F40+'District 2'!F40+'District 3'!F40+'District 4'!F40+'District 5'!F40+'District 6'!F40</f>
        <v>22</v>
      </c>
      <c r="G40" s="5">
        <f>SUM(B40:F40)</f>
        <v>123</v>
      </c>
      <c r="H40" s="69">
        <f>F40-E40</f>
        <v>-6</v>
      </c>
    </row>
    <row r="41" spans="1:8" x14ac:dyDescent="0.3">
      <c r="A41" s="3" t="s">
        <v>32</v>
      </c>
      <c r="B41" s="17">
        <f t="shared" ref="B41:G41" si="17">B40/J$5*100</f>
        <v>1.3786810784795402</v>
      </c>
      <c r="C41" s="17">
        <f t="shared" si="17"/>
        <v>1.612767161083184</v>
      </c>
      <c r="D41" s="17">
        <f t="shared" si="17"/>
        <v>1.52955341934726</v>
      </c>
      <c r="E41" s="17">
        <f t="shared" si="17"/>
        <v>1.6919144616388611</v>
      </c>
      <c r="F41" s="17">
        <f t="shared" si="17"/>
        <v>1.3070497510664338</v>
      </c>
      <c r="G41" s="18">
        <f t="shared" si="17"/>
        <v>1.5035869717489456</v>
      </c>
      <c r="H41" s="68"/>
    </row>
    <row r="42" spans="1:8" x14ac:dyDescent="0.3">
      <c r="A42" s="12" t="s">
        <v>47</v>
      </c>
      <c r="B42" s="13">
        <f t="shared" ref="B42:G42" si="18">B40/B$5</f>
        <v>0.11956521739130435</v>
      </c>
      <c r="C42" s="13">
        <f t="shared" si="18"/>
        <v>0.12206572769953052</v>
      </c>
      <c r="D42" s="13">
        <f t="shared" si="18"/>
        <v>0.13440860215053763</v>
      </c>
      <c r="E42" s="13">
        <f t="shared" si="18"/>
        <v>0.12962962962962962</v>
      </c>
      <c r="F42" s="13">
        <f t="shared" si="18"/>
        <v>8.6956521739130432E-2</v>
      </c>
      <c r="G42" s="14">
        <f t="shared" si="18"/>
        <v>0.11692015209125475</v>
      </c>
    </row>
    <row r="43" spans="1:8" ht="4.5" customHeight="1" x14ac:dyDescent="0.3">
      <c r="A43" s="19"/>
      <c r="B43" s="20"/>
      <c r="C43" s="20"/>
      <c r="D43" s="20"/>
      <c r="E43" s="20"/>
      <c r="F43" s="20"/>
      <c r="G43" s="21"/>
    </row>
    <row r="44" spans="1:8" x14ac:dyDescent="0.3">
      <c r="A44" s="3" t="s">
        <v>82</v>
      </c>
      <c r="B44" s="62">
        <f>'District 1'!B44+'District 2'!B44+'District 3'!B44+'District 4'!B44+'District 5'!B44+'District 6'!B44</f>
        <v>15</v>
      </c>
      <c r="C44" s="62">
        <f>'District 1'!C44+'District 2'!C44+'District 3'!C44+'District 4'!C44+'District 5'!C44+'District 6'!C44</f>
        <v>36</v>
      </c>
      <c r="D44" s="62">
        <f>'District 1'!D44+'District 2'!D44+'District 3'!D44+'District 4'!D44+'District 5'!D44+'District 6'!D44</f>
        <v>25</v>
      </c>
      <c r="E44" s="62">
        <f>'District 1'!E44+'District 2'!E44+'District 3'!E44+'District 4'!E44+'District 5'!E44+'District 6'!E44</f>
        <v>34</v>
      </c>
      <c r="F44" s="62">
        <f>'District 1'!F44+'District 2'!F44+'District 3'!F44+'District 4'!F44+'District 5'!F44+'District 6'!F44</f>
        <v>37</v>
      </c>
      <c r="G44" s="63">
        <f>SUM(B44:F44)</f>
        <v>147</v>
      </c>
      <c r="H44" s="69">
        <f>F44-E44</f>
        <v>3</v>
      </c>
    </row>
    <row r="45" spans="1:8" x14ac:dyDescent="0.3">
      <c r="A45" s="3" t="s">
        <v>33</v>
      </c>
      <c r="B45" s="17">
        <f t="shared" ref="B45:G45" si="19">B44/J$5*100</f>
        <v>0.94000982623605023</v>
      </c>
      <c r="C45" s="17">
        <f t="shared" si="19"/>
        <v>2.2330622230382549</v>
      </c>
      <c r="D45" s="17">
        <f t="shared" si="19"/>
        <v>1.52955341934726</v>
      </c>
      <c r="E45" s="17">
        <f t="shared" si="19"/>
        <v>2.0544675605614739</v>
      </c>
      <c r="F45" s="17">
        <f t="shared" si="19"/>
        <v>2.1982200358844564</v>
      </c>
      <c r="G45" s="18">
        <f t="shared" si="19"/>
        <v>1.7969697955048374</v>
      </c>
      <c r="H45" s="68"/>
    </row>
    <row r="46" spans="1:8" x14ac:dyDescent="0.3">
      <c r="A46" s="12" t="s">
        <v>34</v>
      </c>
      <c r="B46" s="13">
        <f t="shared" ref="B46:G46" si="20">B44/B$5</f>
        <v>8.1521739130434784E-2</v>
      </c>
      <c r="C46" s="13">
        <f t="shared" si="20"/>
        <v>0.16901408450704225</v>
      </c>
      <c r="D46" s="13">
        <f t="shared" si="20"/>
        <v>0.13440860215053763</v>
      </c>
      <c r="E46" s="13">
        <f t="shared" si="20"/>
        <v>0.15740740740740741</v>
      </c>
      <c r="F46" s="13">
        <f t="shared" si="20"/>
        <v>0.14624505928853754</v>
      </c>
      <c r="G46" s="14">
        <f t="shared" si="20"/>
        <v>0.13973384030418251</v>
      </c>
    </row>
    <row r="47" spans="1:8" ht="4.5" customHeight="1" x14ac:dyDescent="0.3">
      <c r="A47" s="19"/>
      <c r="B47" s="20"/>
      <c r="C47" s="20"/>
      <c r="D47" s="20"/>
      <c r="E47" s="20"/>
      <c r="F47" s="20"/>
      <c r="G47" s="21"/>
    </row>
    <row r="48" spans="1:8" x14ac:dyDescent="0.3">
      <c r="A48" s="3" t="s">
        <v>35</v>
      </c>
      <c r="B48" s="4">
        <f>'District 1'!B48+'District 2'!B48+'District 3'!B48+'District 4'!B48+'District 5'!B48+'District 6'!B48</f>
        <v>92</v>
      </c>
      <c r="C48" s="4">
        <f>'District 1'!C48+'District 2'!C48+'District 3'!C48+'District 4'!C48+'District 5'!C48+'District 6'!C48</f>
        <v>104</v>
      </c>
      <c r="D48" s="4">
        <f>'District 1'!D48+'District 2'!D48+'District 3'!D48+'District 4'!D48+'District 5'!D48+'District 6'!D48</f>
        <v>102</v>
      </c>
      <c r="E48" s="4">
        <f>'District 1'!E48+'District 2'!E48+'District 3'!E48+'District 4'!E48+'District 5'!E48+'District 6'!E48</f>
        <v>110</v>
      </c>
      <c r="F48" s="4">
        <f>'District 1'!F48+'District 2'!F48+'District 3'!F48+'District 4'!F48+'District 5'!F48+'District 6'!F48</f>
        <v>125</v>
      </c>
      <c r="G48" s="5">
        <f>SUM(B48:F48)</f>
        <v>533</v>
      </c>
      <c r="H48" s="69">
        <f>F48-E48</f>
        <v>15</v>
      </c>
    </row>
    <row r="49" spans="1:8" x14ac:dyDescent="0.3">
      <c r="A49" s="3" t="s">
        <v>36</v>
      </c>
      <c r="B49" s="17">
        <f t="shared" ref="B49:G49" si="21">B48/J$5*100</f>
        <v>5.7653936009144413</v>
      </c>
      <c r="C49" s="17">
        <f t="shared" si="21"/>
        <v>6.4510686443327359</v>
      </c>
      <c r="D49" s="17">
        <f t="shared" si="21"/>
        <v>6.2405779509368209</v>
      </c>
      <c r="E49" s="17">
        <f t="shared" si="21"/>
        <v>6.6468068135812395</v>
      </c>
      <c r="F49" s="17">
        <f t="shared" si="21"/>
        <v>7.4264190401501926</v>
      </c>
      <c r="G49" s="18">
        <f t="shared" si="21"/>
        <v>6.515543544245431</v>
      </c>
      <c r="H49" s="68"/>
    </row>
    <row r="50" spans="1:8" x14ac:dyDescent="0.3">
      <c r="A50" s="12" t="s">
        <v>37</v>
      </c>
      <c r="B50" s="13">
        <f t="shared" ref="B50:G50" si="22">B48/B$5</f>
        <v>0.5</v>
      </c>
      <c r="C50" s="13">
        <f t="shared" si="22"/>
        <v>0.48826291079812206</v>
      </c>
      <c r="D50" s="13">
        <f t="shared" si="22"/>
        <v>0.54838709677419351</v>
      </c>
      <c r="E50" s="13">
        <f t="shared" si="22"/>
        <v>0.5092592592592593</v>
      </c>
      <c r="F50" s="13">
        <f t="shared" si="22"/>
        <v>0.49407114624505927</v>
      </c>
      <c r="G50" s="14">
        <f t="shared" si="22"/>
        <v>0.50665399239543729</v>
      </c>
    </row>
    <row r="51" spans="1:8" ht="4.5" customHeight="1" x14ac:dyDescent="0.3">
      <c r="A51" s="19"/>
      <c r="B51" s="20"/>
      <c r="C51" s="20"/>
      <c r="D51" s="20"/>
      <c r="E51" s="20"/>
      <c r="F51" s="20"/>
      <c r="G51" s="21"/>
    </row>
    <row r="52" spans="1:8" x14ac:dyDescent="0.3">
      <c r="A52" s="3" t="s">
        <v>39</v>
      </c>
      <c r="B52" s="4">
        <f>'District 1'!B52+'District 2'!B52+'District 3'!B52+'District 4'!B52+'District 5'!B52+'District 6'!B52</f>
        <v>23</v>
      </c>
      <c r="C52" s="4">
        <f>'District 1'!C52+'District 2'!C52+'District 3'!C52+'District 4'!C52+'District 5'!C52+'District 6'!C52</f>
        <v>33</v>
      </c>
      <c r="D52" s="4">
        <f>'District 1'!D52+'District 2'!D52+'District 3'!D52+'District 4'!D52+'District 5'!D52+'District 6'!D52</f>
        <v>33</v>
      </c>
      <c r="E52" s="4">
        <f>'District 1'!E52+'District 2'!E52+'District 3'!E52+'District 4'!E52+'District 5'!E52+'District 6'!E52</f>
        <v>28</v>
      </c>
      <c r="F52" s="4">
        <f>'District 1'!F52+'District 2'!F52+'District 3'!F52+'District 4'!F52+'District 5'!F52+'District 6'!F52</f>
        <v>32</v>
      </c>
      <c r="G52" s="5">
        <f>SUM(B52:F52)</f>
        <v>149</v>
      </c>
      <c r="H52" s="69">
        <f>F52-E52</f>
        <v>4</v>
      </c>
    </row>
    <row r="53" spans="1:8" x14ac:dyDescent="0.3">
      <c r="A53" s="3" t="s">
        <v>40</v>
      </c>
      <c r="B53" s="17">
        <f t="shared" ref="B53:G53" si="23">B52/J$5*100</f>
        <v>1.4413484002286103</v>
      </c>
      <c r="C53" s="17">
        <f t="shared" si="23"/>
        <v>2.0469737044517338</v>
      </c>
      <c r="D53" s="17">
        <f t="shared" si="23"/>
        <v>2.0190105135383831</v>
      </c>
      <c r="E53" s="17">
        <f t="shared" si="23"/>
        <v>1.6919144616388611</v>
      </c>
      <c r="F53" s="17">
        <f t="shared" si="23"/>
        <v>1.901163274278449</v>
      </c>
      <c r="G53" s="18">
        <f t="shared" si="23"/>
        <v>1.8214183641511617</v>
      </c>
      <c r="H53" s="68"/>
    </row>
    <row r="54" spans="1:8" x14ac:dyDescent="0.3">
      <c r="A54" s="12" t="s">
        <v>41</v>
      </c>
      <c r="B54" s="13">
        <f t="shared" ref="B54:G54" si="24">B52/B$5</f>
        <v>0.125</v>
      </c>
      <c r="C54" s="13">
        <f t="shared" si="24"/>
        <v>0.15492957746478872</v>
      </c>
      <c r="D54" s="13">
        <f t="shared" si="24"/>
        <v>0.17741935483870969</v>
      </c>
      <c r="E54" s="13">
        <f t="shared" si="24"/>
        <v>0.12962962962962962</v>
      </c>
      <c r="F54" s="13">
        <f t="shared" si="24"/>
        <v>0.12648221343873517</v>
      </c>
      <c r="G54" s="14">
        <f t="shared" si="24"/>
        <v>0.14163498098859315</v>
      </c>
    </row>
    <row r="55" spans="1:8" ht="4.5" customHeight="1" x14ac:dyDescent="0.3">
      <c r="A55" s="19"/>
      <c r="B55" s="20"/>
      <c r="C55" s="20"/>
      <c r="D55" s="20"/>
      <c r="E55" s="20"/>
      <c r="F55" s="20"/>
      <c r="G55" s="21"/>
    </row>
    <row r="56" spans="1:8" x14ac:dyDescent="0.3">
      <c r="A56" s="3" t="s">
        <v>42</v>
      </c>
      <c r="B56" s="4">
        <f>'District 1'!B56+'District 2'!B56+'District 3'!B56+'District 4'!B56+'District 5'!B56+'District 6'!B56</f>
        <v>39</v>
      </c>
      <c r="C56" s="4">
        <f>'District 1'!C56+'District 2'!C56+'District 3'!C56+'District 4'!C56+'District 5'!C56+'District 6'!C56</f>
        <v>43</v>
      </c>
      <c r="D56" s="4">
        <f>'District 1'!D56+'District 2'!D56+'District 3'!D56+'District 4'!D56+'District 5'!D56+'District 6'!D56</f>
        <v>31</v>
      </c>
      <c r="E56" s="4">
        <f>'District 1'!E56+'District 2'!E56+'District 3'!E56+'District 4'!E56+'District 5'!E56+'District 6'!E56</f>
        <v>44</v>
      </c>
      <c r="F56" s="4">
        <f>'District 1'!F56+'District 2'!F56+'District 3'!F56+'District 4'!F56+'District 5'!F56+'District 6'!F56</f>
        <v>45</v>
      </c>
      <c r="G56" s="5">
        <f>SUM(B56:F56)</f>
        <v>202</v>
      </c>
      <c r="H56" s="69">
        <f>F56-E56</f>
        <v>1</v>
      </c>
    </row>
    <row r="57" spans="1:8" x14ac:dyDescent="0.3">
      <c r="A57" s="3" t="s">
        <v>43</v>
      </c>
      <c r="B57" s="17">
        <f t="shared" ref="B57:G57" si="25">B56/J$5*100</f>
        <v>2.4440255482137307</v>
      </c>
      <c r="C57" s="17">
        <f t="shared" si="25"/>
        <v>2.6672687664068042</v>
      </c>
      <c r="D57" s="17">
        <f t="shared" si="25"/>
        <v>1.8966462399906026</v>
      </c>
      <c r="E57" s="17">
        <f t="shared" si="25"/>
        <v>2.6587227254324959</v>
      </c>
      <c r="F57" s="17">
        <f t="shared" si="25"/>
        <v>2.6735108544540691</v>
      </c>
      <c r="G57" s="18">
        <f t="shared" si="25"/>
        <v>2.4693054332787558</v>
      </c>
      <c r="H57" s="68"/>
    </row>
    <row r="58" spans="1:8" x14ac:dyDescent="0.3">
      <c r="A58" s="12" t="s">
        <v>44</v>
      </c>
      <c r="B58" s="13">
        <f t="shared" ref="B58:G58" si="26">B56/B$5</f>
        <v>0.21195652173913043</v>
      </c>
      <c r="C58" s="13">
        <f t="shared" si="26"/>
        <v>0.20187793427230047</v>
      </c>
      <c r="D58" s="13">
        <f t="shared" si="26"/>
        <v>0.16666666666666666</v>
      </c>
      <c r="E58" s="13">
        <f t="shared" si="26"/>
        <v>0.20370370370370369</v>
      </c>
      <c r="F58" s="13">
        <f t="shared" si="26"/>
        <v>0.17786561264822134</v>
      </c>
      <c r="G58" s="14">
        <f t="shared" si="26"/>
        <v>0.19201520912547529</v>
      </c>
    </row>
    <row r="59" spans="1:8" ht="4.5" customHeight="1" x14ac:dyDescent="0.3">
      <c r="A59" s="6"/>
      <c r="B59" s="10"/>
      <c r="C59" s="10"/>
      <c r="D59" s="10"/>
      <c r="E59" s="10"/>
      <c r="F59" s="10"/>
      <c r="G59" s="11"/>
    </row>
    <row r="60" spans="1:8" x14ac:dyDescent="0.3">
      <c r="A60" s="66" t="s">
        <v>80</v>
      </c>
      <c r="B60" s="27"/>
      <c r="C60" s="27"/>
      <c r="D60" s="27"/>
      <c r="E60" s="27"/>
      <c r="F60" s="27"/>
      <c r="G60" s="27"/>
    </row>
    <row r="61" spans="1:8" x14ac:dyDescent="0.3">
      <c r="A61" s="65">
        <v>43042</v>
      </c>
      <c r="B61" s="27"/>
      <c r="C61" s="27"/>
      <c r="D61" s="27"/>
      <c r="E61" s="27"/>
      <c r="F61" s="27"/>
      <c r="G61" s="27"/>
    </row>
    <row r="62" spans="1:8" x14ac:dyDescent="0.3">
      <c r="A62" s="27"/>
      <c r="B62" s="27"/>
      <c r="C62" s="27"/>
      <c r="D62" s="27"/>
      <c r="E62" s="27"/>
      <c r="F62" s="27"/>
      <c r="G62" s="27"/>
    </row>
    <row r="63" spans="1:8" x14ac:dyDescent="0.3">
      <c r="A63" s="27"/>
      <c r="B63" s="27"/>
      <c r="C63" s="27"/>
      <c r="D63" s="27"/>
      <c r="E63" s="27"/>
      <c r="F63" s="27"/>
      <c r="G63" s="27"/>
    </row>
    <row r="64" spans="1:8" x14ac:dyDescent="0.3">
      <c r="A64" s="27"/>
      <c r="B64" s="27"/>
      <c r="C64" s="27"/>
      <c r="D64" s="27"/>
      <c r="E64" s="27"/>
      <c r="F64" s="27"/>
      <c r="G64" s="27"/>
    </row>
    <row r="65" spans="1:7" x14ac:dyDescent="0.3">
      <c r="A65" s="27"/>
      <c r="B65" s="27"/>
      <c r="C65" s="27"/>
      <c r="D65" s="27"/>
      <c r="E65" s="27"/>
      <c r="F65" s="27"/>
      <c r="G65" s="27"/>
    </row>
    <row r="66" spans="1:7" x14ac:dyDescent="0.3">
      <c r="A66" s="27"/>
      <c r="B66" s="27"/>
      <c r="C66" s="27"/>
      <c r="D66" s="27"/>
      <c r="E66" s="27"/>
      <c r="F66" s="27"/>
      <c r="G66" s="27"/>
    </row>
    <row r="67" spans="1:7" x14ac:dyDescent="0.3">
      <c r="A67" s="27"/>
      <c r="B67" s="27"/>
      <c r="C67" s="27"/>
      <c r="D67" s="27"/>
      <c r="E67" s="27"/>
      <c r="F67" s="27"/>
      <c r="G67" s="27"/>
    </row>
    <row r="68" spans="1:7" x14ac:dyDescent="0.3">
      <c r="A68" s="27"/>
      <c r="B68" s="27"/>
      <c r="C68" s="27"/>
      <c r="D68" s="27"/>
      <c r="E68" s="27"/>
      <c r="F68" s="27"/>
      <c r="G68" s="27"/>
    </row>
    <row r="69" spans="1:7" x14ac:dyDescent="0.3">
      <c r="A69" s="27"/>
      <c r="B69" s="27"/>
      <c r="C69" s="27"/>
      <c r="D69" s="27"/>
      <c r="E69" s="27"/>
      <c r="F69" s="27"/>
      <c r="G69" s="27"/>
    </row>
    <row r="70" spans="1:7" x14ac:dyDescent="0.3">
      <c r="A70" s="27"/>
      <c r="B70" s="27"/>
      <c r="C70" s="27"/>
      <c r="D70" s="27"/>
      <c r="E70" s="27"/>
      <c r="F70" s="27"/>
      <c r="G70" s="27"/>
    </row>
    <row r="71" spans="1:7" x14ac:dyDescent="0.3">
      <c r="A71" s="27"/>
      <c r="B71" s="27"/>
      <c r="C71" s="27"/>
      <c r="D71" s="27"/>
      <c r="E71" s="27"/>
      <c r="F71" s="27"/>
      <c r="G71" s="27"/>
    </row>
    <row r="72" spans="1:7" x14ac:dyDescent="0.3">
      <c r="A72" s="27"/>
      <c r="B72" s="27"/>
      <c r="C72" s="27"/>
      <c r="D72" s="27"/>
      <c r="E72" s="27"/>
      <c r="F72" s="27"/>
      <c r="G72" s="27"/>
    </row>
    <row r="73" spans="1:7" s="16" customFormat="1" x14ac:dyDescent="0.3">
      <c r="A73" s="28"/>
      <c r="B73" s="28"/>
      <c r="C73" s="28"/>
      <c r="D73" s="28"/>
      <c r="E73" s="28"/>
      <c r="F73" s="28"/>
      <c r="G73" s="28"/>
    </row>
    <row r="74" spans="1:7" s="16" customFormat="1" x14ac:dyDescent="0.3">
      <c r="A74" s="28"/>
      <c r="B74" s="28"/>
      <c r="C74" s="28"/>
      <c r="D74" s="28"/>
      <c r="E74" s="28"/>
      <c r="F74" s="28"/>
      <c r="G74" s="28"/>
    </row>
    <row r="75" spans="1:7" x14ac:dyDescent="0.3">
      <c r="A75" s="27"/>
      <c r="B75" s="27"/>
      <c r="C75" s="27"/>
      <c r="D75" s="27"/>
      <c r="E75" s="27"/>
      <c r="F75" s="27"/>
      <c r="G75" s="27"/>
    </row>
    <row r="76" spans="1:7" x14ac:dyDescent="0.3">
      <c r="A76" s="27"/>
      <c r="B76" s="27"/>
      <c r="C76" s="27"/>
      <c r="D76" s="27"/>
      <c r="E76" s="27"/>
      <c r="F76" s="27"/>
      <c r="G76" s="27"/>
    </row>
    <row r="77" spans="1:7" x14ac:dyDescent="0.3">
      <c r="A77" s="27"/>
      <c r="B77" s="27"/>
      <c r="C77" s="27"/>
      <c r="D77" s="27"/>
      <c r="E77" s="27"/>
      <c r="F77" s="27"/>
      <c r="G77" s="27"/>
    </row>
    <row r="78" spans="1:7" x14ac:dyDescent="0.3">
      <c r="A78" s="27"/>
      <c r="B78" s="27"/>
      <c r="C78" s="27"/>
      <c r="D78" s="27"/>
      <c r="E78" s="27"/>
      <c r="F78" s="27"/>
      <c r="G78" s="27"/>
    </row>
    <row r="79" spans="1:7" x14ac:dyDescent="0.3">
      <c r="A79" s="27"/>
      <c r="B79" s="27"/>
      <c r="C79" s="27"/>
      <c r="D79" s="27"/>
      <c r="E79" s="27"/>
      <c r="F79" s="27"/>
      <c r="G79" s="27"/>
    </row>
    <row r="80" spans="1:7" x14ac:dyDescent="0.3">
      <c r="A80" s="27"/>
      <c r="B80" s="27"/>
      <c r="C80" s="27"/>
      <c r="D80" s="27"/>
      <c r="E80" s="27"/>
      <c r="F80" s="27"/>
      <c r="G80" s="27"/>
    </row>
    <row r="81" spans="1:7" x14ac:dyDescent="0.3">
      <c r="A81" s="27"/>
      <c r="B81" s="27"/>
      <c r="C81" s="27"/>
      <c r="D81" s="27"/>
      <c r="E81" s="27"/>
      <c r="F81" s="27"/>
      <c r="G81" s="27"/>
    </row>
    <row r="82" spans="1:7" x14ac:dyDescent="0.3">
      <c r="A82" s="27"/>
      <c r="B82" s="27"/>
      <c r="C82" s="27"/>
      <c r="D82" s="27"/>
      <c r="E82" s="27"/>
      <c r="F82" s="27"/>
      <c r="G82" s="27"/>
    </row>
    <row r="83" spans="1:7" x14ac:dyDescent="0.3">
      <c r="A83" s="27"/>
      <c r="B83" s="27"/>
      <c r="C83" s="27"/>
      <c r="D83" s="27"/>
      <c r="E83" s="27"/>
      <c r="F83" s="27"/>
      <c r="G83" s="27"/>
    </row>
    <row r="84" spans="1:7" x14ac:dyDescent="0.3">
      <c r="A84" s="27"/>
      <c r="B84" s="27"/>
      <c r="C84" s="27"/>
      <c r="D84" s="27"/>
      <c r="E84" s="27"/>
      <c r="F84" s="27"/>
      <c r="G84" s="27"/>
    </row>
    <row r="85" spans="1:7" x14ac:dyDescent="0.3">
      <c r="B85"/>
      <c r="C85"/>
      <c r="D85"/>
      <c r="E85"/>
      <c r="F85"/>
      <c r="G85"/>
    </row>
    <row r="86" spans="1:7" x14ac:dyDescent="0.3">
      <c r="B86"/>
      <c r="C86"/>
      <c r="D86"/>
      <c r="E86"/>
      <c r="F86"/>
      <c r="G86"/>
    </row>
    <row r="87" spans="1:7" x14ac:dyDescent="0.3">
      <c r="B87"/>
      <c r="C87"/>
      <c r="D87"/>
      <c r="E87"/>
      <c r="F87"/>
      <c r="G87"/>
    </row>
    <row r="88" spans="1:7" x14ac:dyDescent="0.3">
      <c r="B88"/>
      <c r="C88"/>
      <c r="D88"/>
      <c r="E88"/>
      <c r="F88"/>
      <c r="G88"/>
    </row>
    <row r="89" spans="1:7" s="16" customFormat="1" x14ac:dyDescent="0.3"/>
    <row r="90" spans="1:7" s="16" customFormat="1" x14ac:dyDescent="0.3"/>
    <row r="91" spans="1:7" x14ac:dyDescent="0.3">
      <c r="B91"/>
      <c r="C91"/>
      <c r="D91"/>
      <c r="E91"/>
      <c r="F91"/>
      <c r="G91"/>
    </row>
    <row r="92" spans="1:7" x14ac:dyDescent="0.3">
      <c r="B92"/>
      <c r="C92"/>
      <c r="D92"/>
      <c r="E92"/>
      <c r="F92"/>
      <c r="G92"/>
    </row>
    <row r="93" spans="1:7" x14ac:dyDescent="0.3">
      <c r="B93"/>
      <c r="C93"/>
      <c r="D93"/>
      <c r="E93"/>
      <c r="F93"/>
      <c r="G93"/>
    </row>
    <row r="94" spans="1:7" x14ac:dyDescent="0.3">
      <c r="B94"/>
      <c r="C94"/>
      <c r="D94"/>
      <c r="E94"/>
      <c r="F94"/>
      <c r="G94"/>
    </row>
    <row r="95" spans="1:7" x14ac:dyDescent="0.3">
      <c r="B95"/>
      <c r="C95"/>
      <c r="D95"/>
      <c r="E95"/>
      <c r="F95"/>
      <c r="G95"/>
    </row>
    <row r="96" spans="1:7" x14ac:dyDescent="0.3">
      <c r="B96"/>
      <c r="C96"/>
      <c r="D96"/>
      <c r="E96"/>
      <c r="F96"/>
      <c r="G96"/>
    </row>
    <row r="97" spans="2:7" x14ac:dyDescent="0.3">
      <c r="B97"/>
      <c r="C97"/>
      <c r="D97"/>
      <c r="E97"/>
      <c r="F97"/>
      <c r="G97"/>
    </row>
    <row r="98" spans="2:7" x14ac:dyDescent="0.3">
      <c r="B98"/>
      <c r="C98"/>
      <c r="D98"/>
      <c r="E98"/>
      <c r="F98"/>
      <c r="G98"/>
    </row>
    <row r="99" spans="2:7" x14ac:dyDescent="0.3">
      <c r="B99"/>
      <c r="C99"/>
      <c r="D99"/>
      <c r="E99"/>
      <c r="F99"/>
      <c r="G99"/>
    </row>
    <row r="100" spans="2:7" x14ac:dyDescent="0.3">
      <c r="B100"/>
      <c r="C100"/>
      <c r="D100"/>
      <c r="E100"/>
      <c r="F100"/>
      <c r="G100"/>
    </row>
    <row r="101" spans="2:7" x14ac:dyDescent="0.3">
      <c r="B101"/>
      <c r="C101"/>
      <c r="D101"/>
      <c r="E101"/>
      <c r="F101"/>
      <c r="G101"/>
    </row>
    <row r="102" spans="2:7" x14ac:dyDescent="0.3">
      <c r="B102"/>
      <c r="C102"/>
      <c r="D102"/>
      <c r="E102"/>
      <c r="F102"/>
      <c r="G102"/>
    </row>
    <row r="103" spans="2:7" x14ac:dyDescent="0.3">
      <c r="B103"/>
      <c r="C103"/>
      <c r="D103"/>
      <c r="E103"/>
      <c r="F103"/>
      <c r="G103"/>
    </row>
    <row r="104" spans="2:7" x14ac:dyDescent="0.3">
      <c r="B104"/>
      <c r="C104"/>
      <c r="D104"/>
      <c r="E104"/>
      <c r="F104"/>
      <c r="G104"/>
    </row>
    <row r="105" spans="2:7" s="16" customFormat="1" x14ac:dyDescent="0.3"/>
    <row r="106" spans="2:7" s="16" customFormat="1" x14ac:dyDescent="0.3"/>
    <row r="107" spans="2:7" x14ac:dyDescent="0.3">
      <c r="B107"/>
      <c r="C107"/>
      <c r="D107"/>
      <c r="E107"/>
      <c r="F107"/>
      <c r="G107"/>
    </row>
    <row r="108" spans="2:7" x14ac:dyDescent="0.3">
      <c r="B108"/>
      <c r="C108"/>
      <c r="D108"/>
      <c r="E108"/>
      <c r="F108"/>
      <c r="G108"/>
    </row>
    <row r="109" spans="2:7" x14ac:dyDescent="0.3">
      <c r="B109"/>
      <c r="C109"/>
      <c r="D109"/>
      <c r="E109"/>
      <c r="F109"/>
      <c r="G109"/>
    </row>
    <row r="110" spans="2:7" x14ac:dyDescent="0.3">
      <c r="B110"/>
      <c r="C110"/>
      <c r="D110"/>
      <c r="E110"/>
      <c r="F110"/>
      <c r="G110"/>
    </row>
    <row r="111" spans="2:7" x14ac:dyDescent="0.3">
      <c r="B111"/>
      <c r="C111"/>
      <c r="D111"/>
      <c r="E111"/>
      <c r="F111"/>
      <c r="G111"/>
    </row>
    <row r="112" spans="2:7" x14ac:dyDescent="0.3">
      <c r="B112"/>
      <c r="C112"/>
      <c r="D112"/>
      <c r="E112"/>
      <c r="F112"/>
      <c r="G112"/>
    </row>
    <row r="113" spans="2:7" x14ac:dyDescent="0.3">
      <c r="B113"/>
      <c r="C113"/>
      <c r="D113"/>
      <c r="E113"/>
      <c r="F113"/>
      <c r="G113"/>
    </row>
    <row r="114" spans="2:7" x14ac:dyDescent="0.3">
      <c r="B114"/>
      <c r="C114"/>
      <c r="D114"/>
      <c r="E114"/>
      <c r="F114"/>
      <c r="G114"/>
    </row>
    <row r="115" spans="2:7" x14ac:dyDescent="0.3">
      <c r="B115"/>
      <c r="C115"/>
      <c r="D115"/>
      <c r="E115"/>
      <c r="F115"/>
      <c r="G115"/>
    </row>
    <row r="116" spans="2:7" x14ac:dyDescent="0.3">
      <c r="B116"/>
      <c r="C116"/>
      <c r="D116"/>
      <c r="E116"/>
      <c r="F116"/>
      <c r="G116"/>
    </row>
    <row r="117" spans="2:7" x14ac:dyDescent="0.3">
      <c r="B117"/>
      <c r="C117"/>
      <c r="D117"/>
      <c r="E117"/>
      <c r="F117"/>
      <c r="G117"/>
    </row>
    <row r="118" spans="2:7" x14ac:dyDescent="0.3">
      <c r="B118"/>
      <c r="C118"/>
      <c r="D118"/>
      <c r="E118"/>
      <c r="F118"/>
      <c r="G118"/>
    </row>
    <row r="119" spans="2:7" x14ac:dyDescent="0.3">
      <c r="B119"/>
      <c r="C119"/>
      <c r="D119"/>
      <c r="E119"/>
      <c r="F119"/>
      <c r="G119"/>
    </row>
    <row r="120" spans="2:7" x14ac:dyDescent="0.3">
      <c r="B120"/>
      <c r="C120"/>
      <c r="D120"/>
      <c r="E120"/>
      <c r="F120"/>
      <c r="G120"/>
    </row>
    <row r="121" spans="2:7" s="16" customFormat="1" x14ac:dyDescent="0.3"/>
    <row r="122" spans="2:7" s="16" customFormat="1" x14ac:dyDescent="0.3"/>
    <row r="123" spans="2:7" x14ac:dyDescent="0.3">
      <c r="B123"/>
      <c r="C123"/>
      <c r="D123"/>
      <c r="E123"/>
      <c r="F123"/>
      <c r="G123"/>
    </row>
    <row r="124" spans="2:7" x14ac:dyDescent="0.3">
      <c r="B124"/>
      <c r="C124"/>
      <c r="D124"/>
      <c r="E124"/>
      <c r="F124"/>
      <c r="G124"/>
    </row>
    <row r="125" spans="2:7" x14ac:dyDescent="0.3">
      <c r="B125"/>
      <c r="C125"/>
      <c r="D125"/>
      <c r="E125"/>
      <c r="F125"/>
      <c r="G125"/>
    </row>
    <row r="126" spans="2:7" x14ac:dyDescent="0.3">
      <c r="B126"/>
      <c r="C126"/>
      <c r="D126"/>
      <c r="E126"/>
      <c r="F126"/>
      <c r="G126"/>
    </row>
    <row r="127" spans="2:7" x14ac:dyDescent="0.3">
      <c r="B127"/>
      <c r="C127"/>
      <c r="D127"/>
      <c r="E127"/>
      <c r="F127"/>
      <c r="G127"/>
    </row>
    <row r="128" spans="2:7" x14ac:dyDescent="0.3">
      <c r="B128"/>
      <c r="C128"/>
      <c r="D128"/>
      <c r="E128"/>
      <c r="F128"/>
      <c r="G128"/>
    </row>
    <row r="129" spans="2:7" x14ac:dyDescent="0.3">
      <c r="B129"/>
      <c r="C129"/>
      <c r="D129"/>
      <c r="E129"/>
      <c r="F129"/>
      <c r="G129"/>
    </row>
    <row r="130" spans="2:7" x14ac:dyDescent="0.3">
      <c r="B130"/>
      <c r="C130"/>
      <c r="D130"/>
      <c r="E130"/>
      <c r="F130"/>
      <c r="G130"/>
    </row>
    <row r="131" spans="2:7" x14ac:dyDescent="0.3">
      <c r="B131"/>
      <c r="C131"/>
      <c r="D131"/>
      <c r="E131"/>
      <c r="F131"/>
      <c r="G131"/>
    </row>
    <row r="132" spans="2:7" x14ac:dyDescent="0.3">
      <c r="B132"/>
      <c r="C132"/>
      <c r="D132"/>
      <c r="E132"/>
      <c r="F132"/>
      <c r="G132"/>
    </row>
    <row r="133" spans="2:7" x14ac:dyDescent="0.3">
      <c r="B133"/>
      <c r="C133"/>
      <c r="D133"/>
      <c r="E133"/>
      <c r="F133"/>
      <c r="G133"/>
    </row>
    <row r="134" spans="2:7" x14ac:dyDescent="0.3">
      <c r="B134"/>
      <c r="C134"/>
      <c r="D134"/>
      <c r="E134"/>
      <c r="F134"/>
      <c r="G134"/>
    </row>
    <row r="135" spans="2:7" x14ac:dyDescent="0.3">
      <c r="B135"/>
      <c r="C135"/>
      <c r="D135"/>
      <c r="E135"/>
      <c r="F135"/>
      <c r="G135"/>
    </row>
    <row r="136" spans="2:7" x14ac:dyDescent="0.3">
      <c r="B136"/>
      <c r="C136"/>
      <c r="D136"/>
      <c r="E136"/>
      <c r="F136"/>
      <c r="G136"/>
    </row>
    <row r="137" spans="2:7" s="16" customFormat="1" x14ac:dyDescent="0.3"/>
    <row r="138" spans="2:7" s="16" customFormat="1" x14ac:dyDescent="0.3"/>
    <row r="139" spans="2:7" x14ac:dyDescent="0.3">
      <c r="B139"/>
      <c r="C139"/>
      <c r="D139"/>
      <c r="E139"/>
      <c r="F139"/>
      <c r="G139"/>
    </row>
    <row r="140" spans="2:7" x14ac:dyDescent="0.3">
      <c r="B140"/>
      <c r="C140"/>
      <c r="D140"/>
      <c r="E140"/>
      <c r="F140"/>
      <c r="G140"/>
    </row>
    <row r="141" spans="2:7" x14ac:dyDescent="0.3">
      <c r="B141"/>
      <c r="C141"/>
      <c r="D141"/>
      <c r="E141"/>
      <c r="F141"/>
      <c r="G141"/>
    </row>
    <row r="142" spans="2:7" x14ac:dyDescent="0.3">
      <c r="B142"/>
      <c r="C142"/>
      <c r="D142"/>
      <c r="E142"/>
      <c r="F142"/>
      <c r="G142"/>
    </row>
    <row r="143" spans="2:7" x14ac:dyDescent="0.3">
      <c r="B143"/>
      <c r="C143"/>
      <c r="D143"/>
      <c r="E143"/>
      <c r="F143"/>
      <c r="G143"/>
    </row>
    <row r="144" spans="2:7" x14ac:dyDescent="0.3">
      <c r="B144"/>
      <c r="C144"/>
      <c r="D144"/>
      <c r="E144"/>
      <c r="F144"/>
      <c r="G144"/>
    </row>
    <row r="145" spans="2:7" x14ac:dyDescent="0.3">
      <c r="B145"/>
      <c r="C145"/>
      <c r="D145"/>
      <c r="E145"/>
      <c r="F145"/>
      <c r="G145"/>
    </row>
    <row r="146" spans="2:7" x14ac:dyDescent="0.3">
      <c r="B146"/>
      <c r="C146"/>
      <c r="D146"/>
      <c r="E146"/>
      <c r="F146"/>
      <c r="G146"/>
    </row>
    <row r="147" spans="2:7" x14ac:dyDescent="0.3">
      <c r="B147"/>
      <c r="C147"/>
      <c r="D147"/>
      <c r="E147"/>
      <c r="F147"/>
      <c r="G147"/>
    </row>
    <row r="148" spans="2:7" x14ac:dyDescent="0.3">
      <c r="B148"/>
      <c r="C148"/>
      <c r="D148"/>
      <c r="E148"/>
      <c r="F148"/>
      <c r="G148"/>
    </row>
    <row r="149" spans="2:7" x14ac:dyDescent="0.3">
      <c r="B149"/>
      <c r="C149"/>
      <c r="D149"/>
      <c r="E149"/>
      <c r="F149"/>
      <c r="G149"/>
    </row>
    <row r="150" spans="2:7" x14ac:dyDescent="0.3">
      <c r="B150"/>
      <c r="C150"/>
      <c r="D150"/>
      <c r="E150"/>
      <c r="F150"/>
      <c r="G150"/>
    </row>
    <row r="151" spans="2:7" x14ac:dyDescent="0.3">
      <c r="B151"/>
      <c r="C151"/>
      <c r="D151"/>
      <c r="E151"/>
      <c r="F151"/>
      <c r="G151"/>
    </row>
    <row r="152" spans="2:7" x14ac:dyDescent="0.3">
      <c r="B152"/>
      <c r="C152"/>
      <c r="D152"/>
      <c r="E152"/>
      <c r="F152"/>
      <c r="G152"/>
    </row>
    <row r="153" spans="2:7" s="16" customFormat="1" x14ac:dyDescent="0.3"/>
    <row r="154" spans="2:7" s="16" customFormat="1" x14ac:dyDescent="0.3"/>
    <row r="155" spans="2:7" x14ac:dyDescent="0.3">
      <c r="B155"/>
      <c r="C155"/>
      <c r="D155"/>
      <c r="E155"/>
      <c r="F155"/>
      <c r="G155"/>
    </row>
    <row r="156" spans="2:7" x14ac:dyDescent="0.3">
      <c r="B156"/>
      <c r="C156"/>
      <c r="D156"/>
      <c r="E156"/>
      <c r="F156"/>
      <c r="G156"/>
    </row>
    <row r="157" spans="2:7" x14ac:dyDescent="0.3">
      <c r="B157"/>
      <c r="C157"/>
      <c r="D157"/>
      <c r="E157"/>
      <c r="F157"/>
      <c r="G157"/>
    </row>
    <row r="158" spans="2:7" x14ac:dyDescent="0.3">
      <c r="B158"/>
      <c r="C158"/>
      <c r="D158"/>
      <c r="E158"/>
      <c r="F158"/>
      <c r="G158"/>
    </row>
    <row r="159" spans="2:7" x14ac:dyDescent="0.3">
      <c r="B159"/>
      <c r="C159"/>
      <c r="D159"/>
      <c r="E159"/>
      <c r="F159"/>
      <c r="G159"/>
    </row>
    <row r="160" spans="2:7" x14ac:dyDescent="0.3">
      <c r="B160"/>
      <c r="C160"/>
      <c r="D160"/>
      <c r="E160"/>
      <c r="F160"/>
      <c r="G160"/>
    </row>
    <row r="161" spans="2:7" x14ac:dyDescent="0.3">
      <c r="B161"/>
      <c r="C161"/>
      <c r="D161"/>
      <c r="E161"/>
      <c r="F161"/>
      <c r="G161"/>
    </row>
    <row r="162" spans="2:7" x14ac:dyDescent="0.3">
      <c r="B162"/>
      <c r="C162"/>
      <c r="D162"/>
      <c r="E162"/>
      <c r="F162"/>
      <c r="G162"/>
    </row>
    <row r="163" spans="2:7" x14ac:dyDescent="0.3">
      <c r="B163"/>
      <c r="C163"/>
      <c r="D163"/>
      <c r="E163"/>
      <c r="F163"/>
      <c r="G163"/>
    </row>
    <row r="164" spans="2:7" x14ac:dyDescent="0.3">
      <c r="B164"/>
      <c r="C164"/>
      <c r="D164"/>
      <c r="E164"/>
      <c r="F164"/>
      <c r="G164"/>
    </row>
    <row r="165" spans="2:7" x14ac:dyDescent="0.3">
      <c r="B165"/>
      <c r="C165"/>
      <c r="D165"/>
      <c r="E165"/>
      <c r="F165"/>
      <c r="G165"/>
    </row>
    <row r="166" spans="2:7" x14ac:dyDescent="0.3">
      <c r="B166"/>
      <c r="C166"/>
      <c r="D166"/>
      <c r="E166"/>
      <c r="F166"/>
      <c r="G166"/>
    </row>
    <row r="167" spans="2:7" x14ac:dyDescent="0.3">
      <c r="B167"/>
      <c r="C167"/>
      <c r="D167"/>
      <c r="E167"/>
      <c r="F167"/>
      <c r="G167"/>
    </row>
    <row r="168" spans="2:7" x14ac:dyDescent="0.3">
      <c r="B168"/>
      <c r="C168"/>
      <c r="D168"/>
      <c r="E168"/>
      <c r="F168"/>
      <c r="G168"/>
    </row>
    <row r="169" spans="2:7" x14ac:dyDescent="0.3">
      <c r="B169"/>
      <c r="C169"/>
      <c r="D169"/>
      <c r="E169"/>
      <c r="F169"/>
      <c r="G169"/>
    </row>
    <row r="170" spans="2:7" x14ac:dyDescent="0.3">
      <c r="B170"/>
      <c r="C170"/>
      <c r="D170"/>
      <c r="E170"/>
      <c r="F170"/>
      <c r="G170"/>
    </row>
    <row r="171" spans="2:7" x14ac:dyDescent="0.3">
      <c r="B171"/>
      <c r="C171"/>
      <c r="D171"/>
      <c r="E171"/>
      <c r="F171"/>
      <c r="G171"/>
    </row>
    <row r="172" spans="2:7" x14ac:dyDescent="0.3">
      <c r="B172"/>
      <c r="C172"/>
      <c r="D172"/>
      <c r="E172"/>
      <c r="F172"/>
      <c r="G172"/>
    </row>
    <row r="173" spans="2:7" x14ac:dyDescent="0.3">
      <c r="B173"/>
      <c r="C173"/>
      <c r="D173"/>
      <c r="E173"/>
      <c r="F173"/>
      <c r="G173"/>
    </row>
    <row r="174" spans="2:7" x14ac:dyDescent="0.3">
      <c r="B174"/>
      <c r="C174"/>
      <c r="D174"/>
      <c r="E174"/>
      <c r="F174"/>
      <c r="G174"/>
    </row>
    <row r="175" spans="2:7" x14ac:dyDescent="0.3">
      <c r="B175"/>
      <c r="C175"/>
      <c r="D175"/>
      <c r="E175"/>
      <c r="F175"/>
      <c r="G175"/>
    </row>
    <row r="176" spans="2:7" x14ac:dyDescent="0.3">
      <c r="B176"/>
      <c r="C176"/>
      <c r="D176"/>
      <c r="E176"/>
      <c r="F176"/>
      <c r="G176"/>
    </row>
    <row r="177" spans="2:7" x14ac:dyDescent="0.3">
      <c r="B177"/>
      <c r="C177"/>
      <c r="D177"/>
      <c r="E177"/>
      <c r="F177"/>
      <c r="G177"/>
    </row>
    <row r="178" spans="2:7" x14ac:dyDescent="0.3">
      <c r="B178"/>
      <c r="C178"/>
      <c r="D178"/>
      <c r="E178"/>
      <c r="F178"/>
      <c r="G178"/>
    </row>
    <row r="179" spans="2:7" x14ac:dyDescent="0.3">
      <c r="B179"/>
      <c r="C179"/>
      <c r="D179"/>
      <c r="E179"/>
      <c r="F179"/>
      <c r="G179"/>
    </row>
    <row r="180" spans="2:7" x14ac:dyDescent="0.3">
      <c r="B180"/>
      <c r="C180"/>
      <c r="D180"/>
      <c r="E180"/>
      <c r="F180"/>
      <c r="G180"/>
    </row>
    <row r="181" spans="2:7" x14ac:dyDescent="0.3">
      <c r="B181"/>
      <c r="C181"/>
      <c r="D181"/>
      <c r="E181"/>
      <c r="F181"/>
      <c r="G181"/>
    </row>
    <row r="182" spans="2:7" x14ac:dyDescent="0.3">
      <c r="B182"/>
      <c r="C182"/>
      <c r="D182"/>
      <c r="E182"/>
      <c r="F182"/>
      <c r="G182"/>
    </row>
    <row r="183" spans="2:7" x14ac:dyDescent="0.3">
      <c r="B183"/>
      <c r="C183"/>
      <c r="D183"/>
      <c r="E183"/>
      <c r="F183"/>
      <c r="G183"/>
    </row>
    <row r="184" spans="2:7" x14ac:dyDescent="0.3">
      <c r="B184"/>
      <c r="C184"/>
      <c r="D184"/>
      <c r="E184"/>
      <c r="F184"/>
      <c r="G184"/>
    </row>
    <row r="185" spans="2:7" x14ac:dyDescent="0.3">
      <c r="B185"/>
      <c r="C185"/>
      <c r="D185"/>
      <c r="E185"/>
      <c r="F185"/>
      <c r="G185"/>
    </row>
    <row r="186" spans="2:7" x14ac:dyDescent="0.3">
      <c r="B186"/>
      <c r="C186"/>
      <c r="D186"/>
      <c r="E186"/>
      <c r="F186"/>
      <c r="G186"/>
    </row>
    <row r="187" spans="2:7" x14ac:dyDescent="0.3">
      <c r="B187"/>
      <c r="C187"/>
      <c r="D187"/>
      <c r="E187"/>
      <c r="F187"/>
      <c r="G187"/>
    </row>
    <row r="188" spans="2:7" x14ac:dyDescent="0.3">
      <c r="B188"/>
      <c r="C188"/>
      <c r="D188"/>
      <c r="E188"/>
      <c r="F188"/>
      <c r="G188"/>
    </row>
    <row r="189" spans="2:7" x14ac:dyDescent="0.3">
      <c r="B189"/>
      <c r="C189"/>
      <c r="D189"/>
      <c r="E189"/>
      <c r="F189"/>
      <c r="G189"/>
    </row>
    <row r="190" spans="2:7" x14ac:dyDescent="0.3">
      <c r="B190"/>
      <c r="C190"/>
      <c r="D190"/>
      <c r="E190"/>
      <c r="F190"/>
      <c r="G190"/>
    </row>
    <row r="191" spans="2:7" x14ac:dyDescent="0.3">
      <c r="B191"/>
      <c r="C191"/>
      <c r="D191"/>
      <c r="E191"/>
      <c r="F191"/>
      <c r="G191"/>
    </row>
    <row r="192" spans="2:7" x14ac:dyDescent="0.3">
      <c r="B192"/>
      <c r="C192"/>
      <c r="D192"/>
      <c r="E192"/>
      <c r="F192"/>
      <c r="G192"/>
    </row>
    <row r="193" spans="2:7" x14ac:dyDescent="0.3">
      <c r="B193"/>
      <c r="C193"/>
      <c r="D193"/>
      <c r="E193"/>
      <c r="F193"/>
      <c r="G193"/>
    </row>
    <row r="194" spans="2:7" x14ac:dyDescent="0.3">
      <c r="B194"/>
      <c r="C194"/>
      <c r="D194"/>
      <c r="E194"/>
      <c r="F194"/>
      <c r="G194"/>
    </row>
    <row r="195" spans="2:7" x14ac:dyDescent="0.3">
      <c r="B195"/>
      <c r="C195"/>
      <c r="D195"/>
      <c r="E195"/>
      <c r="F195"/>
      <c r="G195"/>
    </row>
    <row r="196" spans="2:7" x14ac:dyDescent="0.3">
      <c r="B196"/>
      <c r="C196"/>
      <c r="D196"/>
      <c r="E196"/>
      <c r="F196"/>
      <c r="G196"/>
    </row>
    <row r="197" spans="2:7" x14ac:dyDescent="0.3">
      <c r="B197"/>
      <c r="C197"/>
      <c r="D197"/>
      <c r="E197"/>
      <c r="F197"/>
      <c r="G197"/>
    </row>
    <row r="198" spans="2:7" x14ac:dyDescent="0.3">
      <c r="B198"/>
      <c r="C198"/>
      <c r="D198"/>
      <c r="E198"/>
      <c r="F198"/>
      <c r="G198"/>
    </row>
    <row r="199" spans="2:7" x14ac:dyDescent="0.3">
      <c r="B199"/>
      <c r="C199"/>
      <c r="D199"/>
      <c r="E199"/>
      <c r="F199"/>
      <c r="G199"/>
    </row>
    <row r="200" spans="2:7" x14ac:dyDescent="0.3">
      <c r="B200"/>
      <c r="C200"/>
      <c r="D200"/>
      <c r="E200"/>
      <c r="F200"/>
      <c r="G200"/>
    </row>
    <row r="201" spans="2:7" x14ac:dyDescent="0.3">
      <c r="B201"/>
      <c r="C201"/>
      <c r="D201"/>
      <c r="E201"/>
      <c r="F201"/>
      <c r="G201"/>
    </row>
    <row r="202" spans="2:7" x14ac:dyDescent="0.3">
      <c r="B202"/>
      <c r="C202"/>
      <c r="D202"/>
      <c r="E202"/>
      <c r="F202"/>
      <c r="G202"/>
    </row>
    <row r="203" spans="2:7" x14ac:dyDescent="0.3">
      <c r="B203"/>
      <c r="C203"/>
      <c r="D203"/>
      <c r="E203"/>
      <c r="F203"/>
      <c r="G203"/>
    </row>
    <row r="204" spans="2:7" x14ac:dyDescent="0.3">
      <c r="B204"/>
      <c r="C204"/>
      <c r="D204"/>
      <c r="E204"/>
      <c r="F204"/>
      <c r="G204"/>
    </row>
    <row r="205" spans="2:7" x14ac:dyDescent="0.3">
      <c r="B205"/>
      <c r="C205"/>
      <c r="D205"/>
      <c r="E205"/>
      <c r="F205"/>
      <c r="G205"/>
    </row>
    <row r="206" spans="2:7" x14ac:dyDescent="0.3">
      <c r="B206"/>
      <c r="C206"/>
      <c r="D206"/>
      <c r="E206"/>
      <c r="F206"/>
      <c r="G206"/>
    </row>
    <row r="207" spans="2:7" x14ac:dyDescent="0.3">
      <c r="B207"/>
      <c r="C207"/>
      <c r="D207"/>
      <c r="E207"/>
      <c r="F207"/>
      <c r="G207"/>
    </row>
    <row r="208" spans="2:7" x14ac:dyDescent="0.3">
      <c r="B208"/>
      <c r="C208"/>
      <c r="D208"/>
      <c r="E208"/>
      <c r="F208"/>
      <c r="G208"/>
    </row>
    <row r="209" spans="2:7" x14ac:dyDescent="0.3">
      <c r="B209"/>
      <c r="C209"/>
      <c r="D209"/>
      <c r="E209"/>
      <c r="F209"/>
      <c r="G209"/>
    </row>
    <row r="210" spans="2:7" x14ac:dyDescent="0.3">
      <c r="B210"/>
      <c r="C210"/>
      <c r="D210"/>
      <c r="E210"/>
      <c r="F210"/>
      <c r="G210"/>
    </row>
    <row r="211" spans="2:7" x14ac:dyDescent="0.3">
      <c r="B211"/>
      <c r="C211"/>
      <c r="D211"/>
      <c r="E211"/>
      <c r="F211"/>
      <c r="G211"/>
    </row>
    <row r="212" spans="2:7" x14ac:dyDescent="0.3">
      <c r="B212"/>
      <c r="C212"/>
      <c r="D212"/>
      <c r="E212"/>
      <c r="F212"/>
      <c r="G212"/>
    </row>
    <row r="213" spans="2:7" x14ac:dyDescent="0.3">
      <c r="B213"/>
      <c r="C213"/>
      <c r="D213"/>
      <c r="E213"/>
      <c r="F213"/>
      <c r="G213"/>
    </row>
    <row r="214" spans="2:7" x14ac:dyDescent="0.3">
      <c r="B214"/>
      <c r="C214"/>
      <c r="D214"/>
      <c r="E214"/>
      <c r="F214"/>
      <c r="G214"/>
    </row>
    <row r="215" spans="2:7" x14ac:dyDescent="0.3">
      <c r="B215"/>
      <c r="C215"/>
      <c r="D215"/>
      <c r="E215"/>
      <c r="F215"/>
      <c r="G215"/>
    </row>
    <row r="216" spans="2:7" x14ac:dyDescent="0.3">
      <c r="B216"/>
      <c r="C216"/>
      <c r="D216"/>
      <c r="E216"/>
      <c r="F216"/>
      <c r="G216"/>
    </row>
    <row r="217" spans="2:7" x14ac:dyDescent="0.3">
      <c r="B217"/>
      <c r="C217"/>
      <c r="D217"/>
      <c r="E217"/>
      <c r="F217"/>
      <c r="G217"/>
    </row>
    <row r="218" spans="2:7" x14ac:dyDescent="0.3">
      <c r="B218"/>
      <c r="C218"/>
      <c r="D218"/>
      <c r="E218"/>
      <c r="F218"/>
      <c r="G218"/>
    </row>
    <row r="219" spans="2:7" x14ac:dyDescent="0.3">
      <c r="B219"/>
      <c r="C219"/>
      <c r="D219"/>
      <c r="E219"/>
      <c r="F219"/>
      <c r="G219"/>
    </row>
    <row r="220" spans="2:7" x14ac:dyDescent="0.3">
      <c r="B220"/>
      <c r="C220"/>
      <c r="D220"/>
      <c r="E220"/>
      <c r="F220"/>
      <c r="G220"/>
    </row>
    <row r="221" spans="2:7" x14ac:dyDescent="0.3">
      <c r="B221"/>
      <c r="C221"/>
      <c r="D221"/>
      <c r="E221"/>
      <c r="F221"/>
      <c r="G221"/>
    </row>
    <row r="222" spans="2:7" x14ac:dyDescent="0.3">
      <c r="B222"/>
      <c r="C222"/>
      <c r="D222"/>
      <c r="E222"/>
      <c r="F222"/>
      <c r="G222"/>
    </row>
    <row r="223" spans="2:7" x14ac:dyDescent="0.3">
      <c r="B223"/>
      <c r="C223"/>
      <c r="D223"/>
      <c r="E223"/>
      <c r="F223"/>
      <c r="G223"/>
    </row>
    <row r="224" spans="2:7" x14ac:dyDescent="0.3">
      <c r="B224"/>
      <c r="C224"/>
      <c r="D224"/>
      <c r="E224"/>
      <c r="F224"/>
      <c r="G224"/>
    </row>
    <row r="225" spans="2:7" x14ac:dyDescent="0.3">
      <c r="B225"/>
      <c r="C225"/>
      <c r="D225"/>
      <c r="E225"/>
      <c r="F225"/>
      <c r="G225"/>
    </row>
    <row r="226" spans="2:7" x14ac:dyDescent="0.3">
      <c r="B226"/>
      <c r="C226"/>
      <c r="D226"/>
      <c r="E226"/>
      <c r="F226"/>
      <c r="G226"/>
    </row>
    <row r="227" spans="2:7" x14ac:dyDescent="0.3">
      <c r="B227"/>
      <c r="C227"/>
      <c r="D227"/>
      <c r="E227"/>
      <c r="F227"/>
      <c r="G227"/>
    </row>
    <row r="228" spans="2:7" x14ac:dyDescent="0.3">
      <c r="B228"/>
      <c r="C228"/>
      <c r="D228"/>
      <c r="E228"/>
      <c r="F228"/>
      <c r="G228"/>
    </row>
    <row r="229" spans="2:7" x14ac:dyDescent="0.3">
      <c r="B229"/>
      <c r="C229"/>
      <c r="D229"/>
      <c r="E229"/>
      <c r="F229"/>
      <c r="G229"/>
    </row>
    <row r="230" spans="2:7" x14ac:dyDescent="0.3">
      <c r="B230"/>
      <c r="C230"/>
      <c r="D230"/>
      <c r="E230"/>
      <c r="F230"/>
      <c r="G230"/>
    </row>
    <row r="231" spans="2:7" x14ac:dyDescent="0.3">
      <c r="B231"/>
      <c r="C231"/>
      <c r="D231"/>
      <c r="E231"/>
      <c r="F231"/>
      <c r="G231"/>
    </row>
    <row r="232" spans="2:7" x14ac:dyDescent="0.3">
      <c r="B232"/>
      <c r="C232"/>
      <c r="D232"/>
      <c r="E232"/>
      <c r="F232"/>
      <c r="G232"/>
    </row>
    <row r="233" spans="2:7" x14ac:dyDescent="0.3">
      <c r="B233"/>
      <c r="C233"/>
      <c r="D233"/>
      <c r="E233"/>
      <c r="F233"/>
      <c r="G233"/>
    </row>
    <row r="234" spans="2:7" x14ac:dyDescent="0.3">
      <c r="B234"/>
      <c r="C234"/>
      <c r="D234"/>
      <c r="E234"/>
      <c r="F234"/>
      <c r="G234"/>
    </row>
    <row r="235" spans="2:7" x14ac:dyDescent="0.3">
      <c r="B235"/>
      <c r="C235"/>
      <c r="D235"/>
      <c r="E235"/>
      <c r="F235"/>
      <c r="G235"/>
    </row>
    <row r="236" spans="2:7" x14ac:dyDescent="0.3">
      <c r="B236"/>
      <c r="C236"/>
      <c r="D236"/>
      <c r="E236"/>
      <c r="F236"/>
      <c r="G236"/>
    </row>
    <row r="237" spans="2:7" x14ac:dyDescent="0.3">
      <c r="B237"/>
      <c r="C237"/>
      <c r="D237"/>
      <c r="E237"/>
      <c r="F237"/>
      <c r="G237"/>
    </row>
    <row r="238" spans="2:7" x14ac:dyDescent="0.3">
      <c r="B238"/>
      <c r="C238"/>
      <c r="D238"/>
      <c r="E238"/>
      <c r="F238"/>
      <c r="G238"/>
    </row>
    <row r="239" spans="2:7" x14ac:dyDescent="0.3">
      <c r="B239"/>
      <c r="C239"/>
      <c r="D239"/>
      <c r="E239"/>
      <c r="F239"/>
      <c r="G239"/>
    </row>
    <row r="240" spans="2:7" x14ac:dyDescent="0.3">
      <c r="B240"/>
      <c r="C240"/>
      <c r="D240"/>
      <c r="E240"/>
      <c r="F240"/>
      <c r="G240"/>
    </row>
    <row r="241" spans="2:7" x14ac:dyDescent="0.3">
      <c r="B241"/>
      <c r="C241"/>
      <c r="D241"/>
      <c r="E241"/>
      <c r="F241"/>
      <c r="G241"/>
    </row>
    <row r="242" spans="2:7" x14ac:dyDescent="0.3">
      <c r="B242"/>
      <c r="C242"/>
      <c r="D242"/>
      <c r="E242"/>
      <c r="F242"/>
      <c r="G242"/>
    </row>
    <row r="243" spans="2:7" x14ac:dyDescent="0.3">
      <c r="B243"/>
      <c r="C243"/>
      <c r="D243"/>
      <c r="E243"/>
      <c r="F243"/>
      <c r="G243"/>
    </row>
    <row r="244" spans="2:7" x14ac:dyDescent="0.3">
      <c r="B244"/>
      <c r="C244"/>
      <c r="D244"/>
      <c r="E244"/>
      <c r="F244"/>
      <c r="G244"/>
    </row>
    <row r="245" spans="2:7" x14ac:dyDescent="0.3">
      <c r="B245"/>
      <c r="C245"/>
      <c r="D245"/>
      <c r="E245"/>
      <c r="F245"/>
      <c r="G245"/>
    </row>
    <row r="246" spans="2:7" x14ac:dyDescent="0.3">
      <c r="B246"/>
      <c r="C246"/>
      <c r="D246"/>
      <c r="E246"/>
      <c r="F246"/>
      <c r="G246"/>
    </row>
    <row r="247" spans="2:7" x14ac:dyDescent="0.3">
      <c r="B247"/>
      <c r="C247"/>
      <c r="D247"/>
      <c r="E247"/>
      <c r="F247"/>
      <c r="G247"/>
    </row>
    <row r="248" spans="2:7" x14ac:dyDescent="0.3">
      <c r="B248"/>
      <c r="C248"/>
      <c r="D248"/>
      <c r="E248"/>
      <c r="F248"/>
      <c r="G248"/>
    </row>
    <row r="249" spans="2:7" x14ac:dyDescent="0.3">
      <c r="B249"/>
      <c r="C249"/>
      <c r="D249"/>
      <c r="E249"/>
      <c r="F249"/>
      <c r="G249"/>
    </row>
    <row r="250" spans="2:7" x14ac:dyDescent="0.3">
      <c r="B250"/>
      <c r="C250"/>
      <c r="D250"/>
      <c r="E250"/>
      <c r="F250"/>
      <c r="G250"/>
    </row>
    <row r="251" spans="2:7" x14ac:dyDescent="0.3">
      <c r="B251"/>
      <c r="C251"/>
      <c r="D251"/>
      <c r="E251"/>
      <c r="F251"/>
      <c r="G251"/>
    </row>
    <row r="252" spans="2:7" x14ac:dyDescent="0.3">
      <c r="B252"/>
      <c r="C252"/>
      <c r="D252"/>
      <c r="E252"/>
      <c r="F252"/>
      <c r="G252"/>
    </row>
    <row r="253" spans="2:7" x14ac:dyDescent="0.3">
      <c r="B253"/>
      <c r="C253"/>
      <c r="D253"/>
      <c r="E253"/>
      <c r="F253"/>
      <c r="G253"/>
    </row>
    <row r="254" spans="2:7" x14ac:dyDescent="0.3">
      <c r="B254"/>
      <c r="C254"/>
      <c r="D254"/>
      <c r="E254"/>
      <c r="F254"/>
      <c r="G254"/>
    </row>
    <row r="255" spans="2:7" x14ac:dyDescent="0.3">
      <c r="B255"/>
      <c r="C255"/>
      <c r="D255"/>
      <c r="E255"/>
      <c r="F255"/>
      <c r="G255"/>
    </row>
    <row r="256" spans="2:7" x14ac:dyDescent="0.3">
      <c r="B256"/>
      <c r="C256"/>
      <c r="D256"/>
      <c r="E256"/>
      <c r="F256"/>
      <c r="G256"/>
    </row>
    <row r="257" spans="2:7" x14ac:dyDescent="0.3">
      <c r="B257"/>
      <c r="C257"/>
      <c r="D257"/>
      <c r="E257"/>
      <c r="F257"/>
      <c r="G257"/>
    </row>
    <row r="258" spans="2:7" x14ac:dyDescent="0.3">
      <c r="B258"/>
      <c r="C258"/>
      <c r="D258"/>
      <c r="E258"/>
      <c r="F258"/>
      <c r="G258"/>
    </row>
    <row r="259" spans="2:7" x14ac:dyDescent="0.3">
      <c r="B259"/>
      <c r="C259"/>
      <c r="D259"/>
      <c r="E259"/>
      <c r="F259"/>
      <c r="G259"/>
    </row>
    <row r="260" spans="2:7" x14ac:dyDescent="0.3">
      <c r="B260"/>
      <c r="C260"/>
      <c r="D260"/>
      <c r="E260"/>
      <c r="F260"/>
      <c r="G260"/>
    </row>
    <row r="261" spans="2:7" x14ac:dyDescent="0.3">
      <c r="B261"/>
      <c r="C261"/>
      <c r="D261"/>
      <c r="E261"/>
      <c r="F261"/>
      <c r="G261"/>
    </row>
    <row r="262" spans="2:7" x14ac:dyDescent="0.3">
      <c r="B262"/>
      <c r="C262"/>
      <c r="D262"/>
      <c r="E262"/>
      <c r="F262"/>
      <c r="G262"/>
    </row>
    <row r="263" spans="2:7" x14ac:dyDescent="0.3">
      <c r="B263"/>
      <c r="C263"/>
      <c r="D263"/>
      <c r="E263"/>
      <c r="F263"/>
      <c r="G263"/>
    </row>
    <row r="264" spans="2:7" x14ac:dyDescent="0.3">
      <c r="B264"/>
      <c r="C264"/>
      <c r="D264"/>
      <c r="E264"/>
      <c r="F264"/>
      <c r="G264"/>
    </row>
    <row r="265" spans="2:7" x14ac:dyDescent="0.3">
      <c r="B265"/>
      <c r="C265"/>
      <c r="D265"/>
      <c r="E265"/>
      <c r="F265"/>
      <c r="G265"/>
    </row>
    <row r="266" spans="2:7" x14ac:dyDescent="0.3">
      <c r="B266"/>
      <c r="C266"/>
      <c r="D266"/>
      <c r="E266"/>
      <c r="F266"/>
      <c r="G266"/>
    </row>
    <row r="267" spans="2:7" x14ac:dyDescent="0.3">
      <c r="B267"/>
      <c r="C267"/>
      <c r="D267"/>
      <c r="E267"/>
      <c r="F267"/>
      <c r="G267"/>
    </row>
    <row r="268" spans="2:7" x14ac:dyDescent="0.3">
      <c r="B268"/>
      <c r="C268"/>
      <c r="D268"/>
      <c r="E268"/>
      <c r="F268"/>
      <c r="G268"/>
    </row>
    <row r="269" spans="2:7" x14ac:dyDescent="0.3">
      <c r="B269"/>
      <c r="C269"/>
      <c r="D269"/>
      <c r="E269"/>
      <c r="F269"/>
      <c r="G269"/>
    </row>
    <row r="270" spans="2:7" x14ac:dyDescent="0.3">
      <c r="B270"/>
      <c r="C270"/>
      <c r="D270"/>
      <c r="E270"/>
      <c r="F270"/>
      <c r="G270"/>
    </row>
    <row r="271" spans="2:7" x14ac:dyDescent="0.3">
      <c r="B271"/>
      <c r="C271"/>
      <c r="D271"/>
      <c r="E271"/>
      <c r="F271"/>
      <c r="G271"/>
    </row>
    <row r="272" spans="2:7" x14ac:dyDescent="0.3">
      <c r="B272"/>
      <c r="C272"/>
      <c r="D272"/>
      <c r="E272"/>
      <c r="F272"/>
      <c r="G272"/>
    </row>
    <row r="273" spans="2:7" x14ac:dyDescent="0.3">
      <c r="B273"/>
      <c r="C273"/>
      <c r="D273"/>
      <c r="E273"/>
      <c r="F273"/>
      <c r="G273"/>
    </row>
    <row r="274" spans="2:7" x14ac:dyDescent="0.3">
      <c r="B274"/>
      <c r="C274"/>
      <c r="D274"/>
      <c r="E274"/>
      <c r="F274"/>
      <c r="G274"/>
    </row>
    <row r="275" spans="2:7" x14ac:dyDescent="0.3">
      <c r="B275"/>
      <c r="C275"/>
      <c r="D275"/>
      <c r="E275"/>
      <c r="F275"/>
      <c r="G275"/>
    </row>
    <row r="276" spans="2:7" x14ac:dyDescent="0.3">
      <c r="B276"/>
      <c r="C276"/>
      <c r="D276"/>
      <c r="E276"/>
      <c r="F276"/>
      <c r="G276"/>
    </row>
    <row r="277" spans="2:7" x14ac:dyDescent="0.3">
      <c r="B277"/>
      <c r="C277"/>
      <c r="D277"/>
      <c r="E277"/>
      <c r="F277"/>
      <c r="G277"/>
    </row>
  </sheetData>
  <mergeCells count="1">
    <mergeCell ref="A1:G1"/>
  </mergeCells>
  <printOptions horizontalCentered="1" verticalCentered="1"/>
  <pageMargins left="0.5" right="0.5" top="0.5" bottom="0.42" header="0.5" footer="0.39"/>
  <pageSetup scale="83" fitToHeight="2" orientation="portrait" r:id="rId1"/>
  <rowBreaks count="1" manualBreakCount="1"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topLeftCell="A88" workbookViewId="0">
      <selection activeCell="R17" sqref="R17"/>
    </sheetView>
  </sheetViews>
  <sheetFormatPr defaultRowHeight="14.4" x14ac:dyDescent="0.3"/>
  <cols>
    <col min="1" max="1" width="18.88671875" bestFit="1" customWidth="1"/>
    <col min="2" max="6" width="9.109375" style="1"/>
  </cols>
  <sheetData>
    <row r="1" spans="1:7" ht="15" x14ac:dyDescent="0.25">
      <c r="G1" s="2" t="s">
        <v>57</v>
      </c>
    </row>
    <row r="2" spans="1:7" ht="15" x14ac:dyDescent="0.25">
      <c r="B2" s="31">
        <f>'District 1'!B$3</f>
        <v>2012</v>
      </c>
      <c r="C2" s="31">
        <f>'District 1'!C$3</f>
        <v>2013</v>
      </c>
      <c r="D2" s="31">
        <f>'District 1'!D$3</f>
        <v>2014</v>
      </c>
      <c r="E2" s="31">
        <f>'District 1'!E$3</f>
        <v>2015</v>
      </c>
      <c r="F2" s="31">
        <f>'District 1'!F$3</f>
        <v>2016</v>
      </c>
      <c r="G2" s="31" t="s">
        <v>58</v>
      </c>
    </row>
    <row r="3" spans="1:7" ht="15" x14ac:dyDescent="0.25">
      <c r="A3" s="38" t="s">
        <v>10</v>
      </c>
    </row>
    <row r="4" spans="1:7" ht="15" x14ac:dyDescent="0.25">
      <c r="A4" s="37" t="s">
        <v>0</v>
      </c>
      <c r="B4" s="39">
        <f>'District 1'!B6</f>
        <v>10.21071196509793</v>
      </c>
      <c r="C4" s="39">
        <f>'District 1'!C6</f>
        <v>12.410882965373636</v>
      </c>
      <c r="D4" s="39">
        <f>'District 1'!D6</f>
        <v>10.840206325260391</v>
      </c>
      <c r="E4" s="39">
        <f>'District 1'!E6</f>
        <v>13.777349149137583</v>
      </c>
      <c r="F4" s="39">
        <f>'District 1'!F6</f>
        <v>14.777982544594733</v>
      </c>
      <c r="G4" s="39">
        <f>'District 1'!G6</f>
        <v>12.438169678266011</v>
      </c>
    </row>
    <row r="5" spans="1:7" ht="15" x14ac:dyDescent="0.25">
      <c r="A5" s="37" t="s">
        <v>6</v>
      </c>
      <c r="B5" s="39">
        <f>'District 2'!B6</f>
        <v>17.84004056261854</v>
      </c>
      <c r="C5" s="39">
        <f>'District 2'!C6</f>
        <v>28.145757496153418</v>
      </c>
      <c r="D5" s="39">
        <f>'District 2'!D6</f>
        <v>26.160156213504248</v>
      </c>
      <c r="E5" s="39">
        <f>'District 2'!E6</f>
        <v>12.106199305290408</v>
      </c>
      <c r="F5" s="39">
        <f>'District 2'!F6</f>
        <v>25.908893227600377</v>
      </c>
      <c r="G5" s="39">
        <f>'District 2'!G6</f>
        <v>22.032312814030476</v>
      </c>
    </row>
    <row r="6" spans="1:7" ht="15" x14ac:dyDescent="0.25">
      <c r="A6" s="37" t="s">
        <v>5</v>
      </c>
      <c r="B6" s="39">
        <f>'District 3'!B6</f>
        <v>7.3206751351861223</v>
      </c>
      <c r="C6" s="39">
        <f>'District 3'!C6</f>
        <v>9.82772414824084</v>
      </c>
      <c r="D6" s="39">
        <f>'District 3'!D6</f>
        <v>6.7837082462757454</v>
      </c>
      <c r="E6" s="39">
        <f>'District 3'!E6</f>
        <v>10.538799457318532</v>
      </c>
      <c r="F6" s="39">
        <f>'District 3'!F6</f>
        <v>9.5415482142273653</v>
      </c>
      <c r="G6" s="39">
        <f>'District 3'!G6</f>
        <v>8.8207139675869985</v>
      </c>
    </row>
    <row r="7" spans="1:7" ht="15" x14ac:dyDescent="0.25">
      <c r="A7" s="37" t="s">
        <v>4</v>
      </c>
      <c r="B7" s="39">
        <f>'District 4'!B6</f>
        <v>18.699478017427918</v>
      </c>
      <c r="C7" s="39">
        <f>'District 4'!C6</f>
        <v>18.532246108228314</v>
      </c>
      <c r="D7" s="39">
        <f>'District 4'!D6</f>
        <v>16.798252981689902</v>
      </c>
      <c r="E7" s="39">
        <f>'District 4'!E6</f>
        <v>20.27079705813561</v>
      </c>
      <c r="F7" s="39">
        <f>'District 4'!F6</f>
        <v>30.936286717505297</v>
      </c>
      <c r="G7" s="39">
        <f>'District 4'!G6</f>
        <v>21.094190282189892</v>
      </c>
    </row>
    <row r="8" spans="1:7" ht="15" x14ac:dyDescent="0.25">
      <c r="A8" s="37" t="s">
        <v>3</v>
      </c>
      <c r="B8" s="39">
        <f>'District 5'!B6</f>
        <v>19.190750058471814</v>
      </c>
      <c r="C8" s="39">
        <f>'District 5'!C6</f>
        <v>19.863005453297863</v>
      </c>
      <c r="D8" s="39">
        <f>'District 5'!D6</f>
        <v>18.648635641753696</v>
      </c>
      <c r="E8" s="39">
        <f>'District 5'!E6</f>
        <v>19.828275120321575</v>
      </c>
      <c r="F8" s="39">
        <f>'District 5'!F6</f>
        <v>17.877041707138304</v>
      </c>
      <c r="G8" s="39">
        <f>'District 5'!G6</f>
        <v>19.079412354099492</v>
      </c>
    </row>
    <row r="9" spans="1:7" ht="15" x14ac:dyDescent="0.25">
      <c r="A9" s="37" t="s">
        <v>2</v>
      </c>
      <c r="B9" s="39">
        <f>'District 6'!B6</f>
        <v>11.454152368861887</v>
      </c>
      <c r="C9" s="39">
        <f>'District 6'!C6</f>
        <v>8.0739766234629773</v>
      </c>
      <c r="D9" s="39">
        <f>'District 6'!D6</f>
        <v>9.894226012391341</v>
      </c>
      <c r="E9" s="39">
        <f>'District 6'!E6</f>
        <v>9.8082716424184397</v>
      </c>
      <c r="F9" s="39">
        <f>'District 6'!F6</f>
        <v>12.832146359795049</v>
      </c>
      <c r="G9" s="39">
        <f>'District 6'!G6</f>
        <v>10.426098685372278</v>
      </c>
    </row>
    <row r="10" spans="1:7" ht="15" x14ac:dyDescent="0.25">
      <c r="A10" s="37" t="s">
        <v>7</v>
      </c>
      <c r="B10" s="39">
        <f>'Statewide Totals Check'!B6</f>
        <v>11.530787201828883</v>
      </c>
      <c r="C10" s="39">
        <f>'Statewide Totals Check'!C6</f>
        <v>13.212284819643008</v>
      </c>
      <c r="D10" s="39">
        <f>'Statewide Totals Check'!D6</f>
        <v>11.379877439943616</v>
      </c>
      <c r="E10" s="39">
        <f>'Statewide Totals Check'!E6</f>
        <v>13.051911561214071</v>
      </c>
      <c r="F10" s="39">
        <f>'Statewide Totals Check'!F6</f>
        <v>15.031072137263987</v>
      </c>
      <c r="G10" s="39">
        <f>'Statewide Totals Check'!G6</f>
        <v>12.85994710796659</v>
      </c>
    </row>
    <row r="12" spans="1:7" ht="15" x14ac:dyDescent="0.25">
      <c r="G12" s="2" t="s">
        <v>57</v>
      </c>
    </row>
    <row r="13" spans="1:7" ht="15" x14ac:dyDescent="0.25">
      <c r="A13" s="40" t="s">
        <v>54</v>
      </c>
      <c r="B13" s="31">
        <f>'District 1'!B$3</f>
        <v>2012</v>
      </c>
      <c r="C13" s="31">
        <f>'District 1'!C$3</f>
        <v>2013</v>
      </c>
      <c r="D13" s="31">
        <f>'District 1'!D$3</f>
        <v>2014</v>
      </c>
      <c r="E13" s="31">
        <f>'District 1'!E$3</f>
        <v>2015</v>
      </c>
      <c r="F13" s="31">
        <f>'District 1'!F$3</f>
        <v>2016</v>
      </c>
      <c r="G13" s="31" t="s">
        <v>58</v>
      </c>
    </row>
    <row r="14" spans="1:7" ht="15" x14ac:dyDescent="0.25">
      <c r="A14" s="38" t="s">
        <v>10</v>
      </c>
    </row>
    <row r="15" spans="1:7" ht="15" x14ac:dyDescent="0.25">
      <c r="A15" s="37" t="s">
        <v>0</v>
      </c>
      <c r="B15" s="39">
        <f>'District 1'!B9</f>
        <v>4.6412327114081506</v>
      </c>
      <c r="C15" s="39">
        <f>'District 1'!C9</f>
        <v>4.1369609884578784</v>
      </c>
      <c r="D15" s="39">
        <f>'District 1'!D9</f>
        <v>4.065077371972647</v>
      </c>
      <c r="E15" s="39">
        <f>'District 1'!E9</f>
        <v>4.4443061771411552</v>
      </c>
      <c r="F15" s="39">
        <f>'District 1'!F9</f>
        <v>5.6504050905803389</v>
      </c>
      <c r="G15" s="39">
        <f>'District 1'!G9</f>
        <v>4.5967148810983076</v>
      </c>
    </row>
    <row r="16" spans="1:7" ht="15" x14ac:dyDescent="0.25">
      <c r="A16" s="37" t="s">
        <v>6</v>
      </c>
      <c r="B16" s="39">
        <f>'District 2'!B9</f>
        <v>4.6947475164785635</v>
      </c>
      <c r="C16" s="39">
        <f>'District 2'!C9</f>
        <v>15.011070664615152</v>
      </c>
      <c r="D16" s="39">
        <f>'District 2'!D9</f>
        <v>4.6714564666971867</v>
      </c>
      <c r="E16" s="39">
        <f>'District 2'!E9</f>
        <v>4.6562305020347727</v>
      </c>
      <c r="F16" s="39">
        <f>'District 2'!F9</f>
        <v>12.954446613800188</v>
      </c>
      <c r="G16" s="39">
        <f>'District 2'!G9</f>
        <v>8.4021531917912817</v>
      </c>
    </row>
    <row r="17" spans="1:7" ht="15" x14ac:dyDescent="0.25">
      <c r="A17" s="37" t="s">
        <v>5</v>
      </c>
      <c r="B17" s="39">
        <f>'District 3'!B9</f>
        <v>2.9564264969020879</v>
      </c>
      <c r="C17" s="39">
        <f>'District 3'!C9</f>
        <v>3.8757221993062458</v>
      </c>
      <c r="D17" s="39">
        <f>'District 3'!D9</f>
        <v>2.3064608037337533</v>
      </c>
      <c r="E17" s="39">
        <f>'District 3'!E9</f>
        <v>3.7352706937331512</v>
      </c>
      <c r="F17" s="39">
        <f>'District 3'!F9</f>
        <v>3.0062412181812244</v>
      </c>
      <c r="G17" s="39">
        <f>'District 3'!G9</f>
        <v>3.1754570283313197</v>
      </c>
    </row>
    <row r="18" spans="1:7" ht="15" x14ac:dyDescent="0.25">
      <c r="A18" s="37" t="s">
        <v>4</v>
      </c>
      <c r="B18" s="39">
        <f>'District 4'!B9</f>
        <v>5.3427080049794045</v>
      </c>
      <c r="C18" s="39">
        <f>'District 4'!C9</f>
        <v>7.4128984432913274</v>
      </c>
      <c r="D18" s="39">
        <f>'District 4'!D9</f>
        <v>8.9240718965227614</v>
      </c>
      <c r="E18" s="39">
        <f>'District 4'!E9</f>
        <v>9.8755165155019622</v>
      </c>
      <c r="F18" s="39">
        <f>'District 4'!F9</f>
        <v>11.343305129751942</v>
      </c>
      <c r="G18" s="39">
        <f>'District 4'!G9</f>
        <v>8.6055900653710005</v>
      </c>
    </row>
    <row r="19" spans="1:7" ht="15" x14ac:dyDescent="0.25">
      <c r="A19" s="37" t="s">
        <v>3</v>
      </c>
      <c r="B19" s="39">
        <f>'District 5'!B9</f>
        <v>5.9971093932724422</v>
      </c>
      <c r="C19" s="39">
        <f>'District 5'!C9</f>
        <v>6.6210018177659551</v>
      </c>
      <c r="D19" s="39">
        <f>'District 5'!D9</f>
        <v>7.8203955917031633</v>
      </c>
      <c r="E19" s="39">
        <f>'District 5'!E9</f>
        <v>4.2059977527954855</v>
      </c>
      <c r="F19" s="39">
        <f>'District 5'!F9</f>
        <v>2.3836055609517741</v>
      </c>
      <c r="G19" s="39">
        <f>'District 5'!G9</f>
        <v>5.3998336851224984</v>
      </c>
    </row>
    <row r="20" spans="1:7" ht="15" x14ac:dyDescent="0.25">
      <c r="A20" s="37" t="s">
        <v>2</v>
      </c>
      <c r="B20" s="39">
        <f>'District 6'!B9</f>
        <v>4.7725634870257867</v>
      </c>
      <c r="C20" s="39">
        <f>'District 6'!C9</f>
        <v>2.8496388082810511</v>
      </c>
      <c r="D20" s="39">
        <f>'District 6'!D9</f>
        <v>5.1826898160145118</v>
      </c>
      <c r="E20" s="39">
        <f>'District 6'!E9</f>
        <v>3.736484435207025</v>
      </c>
      <c r="F20" s="39">
        <f>'District 6'!F9</f>
        <v>3.2080365899487622</v>
      </c>
      <c r="G20" s="39">
        <f>'District 6'!G9</f>
        <v>3.9450103133841048</v>
      </c>
    </row>
    <row r="21" spans="1:7" ht="15" x14ac:dyDescent="0.25">
      <c r="A21" s="37" t="s">
        <v>7</v>
      </c>
      <c r="B21" s="39">
        <f>'Statewide Totals Check'!B9</f>
        <v>4.1360432354386214</v>
      </c>
      <c r="C21" s="39">
        <f>'Statewide Totals Check'!C9</f>
        <v>5.210478520422595</v>
      </c>
      <c r="D21" s="39">
        <f>'Statewide Totals Check'!D9</f>
        <v>4.4051138477201084</v>
      </c>
      <c r="E21" s="39">
        <f>'Statewide Totals Check'!E9</f>
        <v>4.6527647695068683</v>
      </c>
      <c r="F21" s="39">
        <f>'Statewide Totals Check'!F9</f>
        <v>4.9311422426597273</v>
      </c>
      <c r="G21" s="39">
        <f>'Statewide Totals Check'!G9</f>
        <v>4.6696766114479447</v>
      </c>
    </row>
    <row r="24" spans="1:7" ht="15" x14ac:dyDescent="0.25">
      <c r="G24" s="2" t="s">
        <v>57</v>
      </c>
    </row>
    <row r="25" spans="1:7" ht="15" x14ac:dyDescent="0.25">
      <c r="A25" s="40" t="s">
        <v>88</v>
      </c>
      <c r="B25" s="31">
        <f>'District 1'!B$3</f>
        <v>2012</v>
      </c>
      <c r="C25" s="31">
        <f>'District 1'!C$3</f>
        <v>2013</v>
      </c>
      <c r="D25" s="31">
        <f>'District 1'!D$3</f>
        <v>2014</v>
      </c>
      <c r="E25" s="31">
        <f>'District 1'!E$3</f>
        <v>2015</v>
      </c>
      <c r="F25" s="31">
        <f>'District 1'!F$3</f>
        <v>2016</v>
      </c>
      <c r="G25" s="31" t="s">
        <v>58</v>
      </c>
    </row>
    <row r="26" spans="1:7" ht="15" x14ac:dyDescent="0.25">
      <c r="A26" s="38" t="s">
        <v>10</v>
      </c>
    </row>
    <row r="27" spans="1:7" ht="15" x14ac:dyDescent="0.25">
      <c r="A27" s="37" t="s">
        <v>0</v>
      </c>
      <c r="B27" s="39">
        <f>'District 1'!B13</f>
        <v>2.3206163557040753</v>
      </c>
      <c r="C27" s="39">
        <f>'District 1'!C13</f>
        <v>3.6772986564070034</v>
      </c>
      <c r="D27" s="39">
        <f>'District 1'!D13</f>
        <v>0.90335052710503272</v>
      </c>
      <c r="E27" s="39">
        <f>'District 1'!E13</f>
        <v>4.8887367948552711</v>
      </c>
      <c r="F27" s="39">
        <f>'District 1'!F13</f>
        <v>3.042525818004798</v>
      </c>
      <c r="G27" s="39">
        <f>'District 1'!G13</f>
        <v>2.9743449230636112</v>
      </c>
    </row>
    <row r="28" spans="1:7" ht="15" x14ac:dyDescent="0.25">
      <c r="A28" s="37" t="s">
        <v>6</v>
      </c>
      <c r="B28" s="39">
        <f>'District 2'!B13</f>
        <v>4.6947475164785635</v>
      </c>
      <c r="C28" s="39">
        <f>'District 2'!C13</f>
        <v>0.93819191653844702</v>
      </c>
      <c r="D28" s="39">
        <f>'District 2'!D13</f>
        <v>13.080078106752124</v>
      </c>
      <c r="E28" s="39">
        <f>'District 2'!E13</f>
        <v>4.6562305020347727</v>
      </c>
      <c r="F28" s="39">
        <f>'District 2'!F13</f>
        <v>5.5519056916286527</v>
      </c>
      <c r="G28" s="39">
        <f>'District 2'!G13</f>
        <v>5.7881499765673281</v>
      </c>
    </row>
    <row r="29" spans="1:7" ht="15" x14ac:dyDescent="0.25">
      <c r="A29" s="37" t="s">
        <v>5</v>
      </c>
      <c r="B29" s="39">
        <f>'District 3'!B13</f>
        <v>1.1262577131055571</v>
      </c>
      <c r="C29" s="39">
        <f>'District 3'!C13</f>
        <v>1.3841864997522308</v>
      </c>
      <c r="D29" s="39">
        <f>'District 3'!D13</f>
        <v>1.356741649255149</v>
      </c>
      <c r="E29" s="39">
        <f>'District 3'!E13</f>
        <v>2.2678429211951272</v>
      </c>
      <c r="F29" s="39">
        <f>'District 3'!F13</f>
        <v>2.2220043786556878</v>
      </c>
      <c r="G29" s="39">
        <f>'District 3'!G13</f>
        <v>1.6827208184319813</v>
      </c>
    </row>
    <row r="30" spans="1:7" ht="15" x14ac:dyDescent="0.25">
      <c r="A30" s="37" t="s">
        <v>4</v>
      </c>
      <c r="B30" s="39">
        <f>'District 4'!B13</f>
        <v>5.8769788054773455</v>
      </c>
      <c r="C30" s="39">
        <f>'District 4'!C13</f>
        <v>4.2359419675950436</v>
      </c>
      <c r="D30" s="39">
        <f>'District 4'!D13</f>
        <v>3.6746178397446663</v>
      </c>
      <c r="E30" s="39">
        <f>'District 4'!E13</f>
        <v>3.6383481899217758</v>
      </c>
      <c r="F30" s="39">
        <f>'District 4'!F13</f>
        <v>9.2808860152515891</v>
      </c>
      <c r="G30" s="39">
        <f>'District 4'!G13</f>
        <v>5.3522572357795246</v>
      </c>
    </row>
    <row r="31" spans="1:7" ht="15" x14ac:dyDescent="0.25">
      <c r="A31" s="37" t="s">
        <v>3</v>
      </c>
      <c r="B31" s="39">
        <f>'District 5'!B13</f>
        <v>5.3973984539451978</v>
      </c>
      <c r="C31" s="39">
        <f>'District 5'!C13</f>
        <v>7.8248203300870376</v>
      </c>
      <c r="D31" s="39">
        <f>'District 5'!D13</f>
        <v>3.0078444583473707</v>
      </c>
      <c r="E31" s="39">
        <f>'District 5'!E13</f>
        <v>5.4077113964513392</v>
      </c>
      <c r="F31" s="39">
        <f>'District 5'!F13</f>
        <v>4.1713097316656036</v>
      </c>
      <c r="G31" s="39">
        <f>'District 5'!G13</f>
        <v>5.1598410768948311</v>
      </c>
    </row>
    <row r="32" spans="1:7" x14ac:dyDescent="0.3">
      <c r="A32" s="37" t="s">
        <v>2</v>
      </c>
      <c r="B32" s="39">
        <f>'District 6'!B13</f>
        <v>1.4317690461077359</v>
      </c>
      <c r="C32" s="39">
        <f>'District 6'!C13</f>
        <v>1.4248194041405255</v>
      </c>
      <c r="D32" s="39">
        <f>'District 6'!D13</f>
        <v>0.47115361963768293</v>
      </c>
      <c r="E32" s="39">
        <f>'District 6'!E13</f>
        <v>0.93412110880175625</v>
      </c>
      <c r="F32" s="39">
        <f>'District 6'!F13</f>
        <v>4.1246184727912656</v>
      </c>
      <c r="G32" s="39">
        <f>'District 6'!G13</f>
        <v>1.6907187057360451</v>
      </c>
    </row>
    <row r="33" spans="1:7" x14ac:dyDescent="0.3">
      <c r="A33" s="37" t="s">
        <v>7</v>
      </c>
      <c r="B33" s="39">
        <f>'Statewide Totals Check'!B13</f>
        <v>2.5693601917118709</v>
      </c>
      <c r="C33" s="39">
        <f>'Statewide Totals Check'!C13</f>
        <v>2.6672687664068042</v>
      </c>
      <c r="D33" s="39">
        <f>'Statewide Totals Check'!D13</f>
        <v>2.3861033341817257</v>
      </c>
      <c r="E33" s="39">
        <f>'Statewide Totals Check'!E13</f>
        <v>3.0817013408422111</v>
      </c>
      <c r="F33" s="39">
        <f>'Statewide Totals Check'!F13</f>
        <v>3.802326548556898</v>
      </c>
      <c r="G33" s="39">
        <f>'Statewide Totals Check'!G13</f>
        <v>2.9093796689125937</v>
      </c>
    </row>
    <row r="36" spans="1:7" x14ac:dyDescent="0.3">
      <c r="G36" s="2" t="s">
        <v>57</v>
      </c>
    </row>
    <row r="37" spans="1:7" x14ac:dyDescent="0.3">
      <c r="A37" s="40" t="s">
        <v>55</v>
      </c>
      <c r="B37" s="31">
        <f>'District 1'!B$3</f>
        <v>2012</v>
      </c>
      <c r="C37" s="31">
        <f>'District 1'!C$3</f>
        <v>2013</v>
      </c>
      <c r="D37" s="31">
        <f>'District 1'!D$3</f>
        <v>2014</v>
      </c>
      <c r="E37" s="31">
        <f>'District 1'!E$3</f>
        <v>2015</v>
      </c>
      <c r="F37" s="31">
        <f>'District 1'!F$3</f>
        <v>2016</v>
      </c>
      <c r="G37" s="31" t="s">
        <v>58</v>
      </c>
    </row>
    <row r="38" spans="1:7" x14ac:dyDescent="0.3">
      <c r="A38" s="38" t="s">
        <v>10</v>
      </c>
    </row>
    <row r="39" spans="1:7" x14ac:dyDescent="0.3">
      <c r="A39" s="37" t="s">
        <v>0</v>
      </c>
      <c r="B39" s="39">
        <f>'District 1'!B17</f>
        <v>2.3206163557040753</v>
      </c>
      <c r="C39" s="39">
        <f>'District 1'!C17</f>
        <v>5.5159479846105048</v>
      </c>
      <c r="D39" s="39">
        <f>'District 1'!D17</f>
        <v>4.065077371972647</v>
      </c>
      <c r="E39" s="39">
        <f>'District 1'!E17</f>
        <v>6.6664592657117332</v>
      </c>
      <c r="F39" s="39">
        <f>'District 1'!F17</f>
        <v>5.6504050905803389</v>
      </c>
      <c r="G39" s="39">
        <f>'District 1'!G17</f>
        <v>4.8671098741040915</v>
      </c>
    </row>
    <row r="40" spans="1:7" x14ac:dyDescent="0.3">
      <c r="A40" s="37" t="s">
        <v>6</v>
      </c>
      <c r="B40" s="39">
        <f>'District 2'!B17</f>
        <v>8.4505455296614151</v>
      </c>
      <c r="C40" s="39">
        <f>'District 2'!C17</f>
        <v>15.011070664615152</v>
      </c>
      <c r="D40" s="39">
        <f>'District 2'!D17</f>
        <v>10.27720422673381</v>
      </c>
      <c r="E40" s="39">
        <f>'District 2'!E17</f>
        <v>4.6562305020347727</v>
      </c>
      <c r="F40" s="39">
        <f>'District 2'!F17</f>
        <v>12.029128998528748</v>
      </c>
      <c r="G40" s="39">
        <f>'District 2'!G17</f>
        <v>10.08258383014954</v>
      </c>
    </row>
    <row r="41" spans="1:7" x14ac:dyDescent="0.3">
      <c r="A41" s="37" t="s">
        <v>5</v>
      </c>
      <c r="B41" s="39">
        <f>'District 3'!B17</f>
        <v>1.9709509979347253</v>
      </c>
      <c r="C41" s="39">
        <f>'District 3'!C17</f>
        <v>3.4604662493805769</v>
      </c>
      <c r="D41" s="39">
        <f>'District 3'!D17</f>
        <v>1.8994383089572087</v>
      </c>
      <c r="E41" s="39">
        <f>'District 3'!E17</f>
        <v>4.1354782680617026</v>
      </c>
      <c r="F41" s="39">
        <f>'District 3'!F17</f>
        <v>3.6597719177858381</v>
      </c>
      <c r="G41" s="39">
        <f>'District 3'!G17</f>
        <v>3.0397537365222886</v>
      </c>
    </row>
    <row r="42" spans="1:7" x14ac:dyDescent="0.3">
      <c r="A42" s="37" t="s">
        <v>4</v>
      </c>
      <c r="B42" s="39">
        <f>'District 4'!B17</f>
        <v>8.0140620074691071</v>
      </c>
      <c r="C42" s="39">
        <f>'District 4'!C17</f>
        <v>6.8834056973419457</v>
      </c>
      <c r="D42" s="39">
        <f>'District 4'!D17</f>
        <v>6.299344868133713</v>
      </c>
      <c r="E42" s="39">
        <f>'District 4'!E17</f>
        <v>9.8755165155019622</v>
      </c>
      <c r="F42" s="39">
        <f>'District 4'!F17</f>
        <v>18.046167251878089</v>
      </c>
      <c r="G42" s="39">
        <f>'District 4'!G17</f>
        <v>9.8649447090838311</v>
      </c>
    </row>
    <row r="43" spans="1:7" x14ac:dyDescent="0.3">
      <c r="A43" s="37" t="s">
        <v>3</v>
      </c>
      <c r="B43" s="39">
        <f>'District 5'!B17</f>
        <v>8.9956640899086633</v>
      </c>
      <c r="C43" s="39">
        <f>'District 5'!C17</f>
        <v>13.24200363553191</v>
      </c>
      <c r="D43" s="39">
        <f>'District 5'!D17</f>
        <v>9.0235333750421116</v>
      </c>
      <c r="E43" s="39">
        <f>'District 5'!E17</f>
        <v>9.6137091492468247</v>
      </c>
      <c r="F43" s="39">
        <f>'District 5'!F17</f>
        <v>8.9385208535691518</v>
      </c>
      <c r="G43" s="39">
        <f>'District 5'!G17</f>
        <v>9.9596932414481625</v>
      </c>
    </row>
    <row r="44" spans="1:7" x14ac:dyDescent="0.3">
      <c r="A44" s="37" t="s">
        <v>2</v>
      </c>
      <c r="B44" s="39">
        <f>'District 6'!B17</f>
        <v>7.1588452305386792</v>
      </c>
      <c r="C44" s="39">
        <f>'District 6'!C17</f>
        <v>5.2243378151819266</v>
      </c>
      <c r="D44" s="39">
        <f>'District 6'!D17</f>
        <v>3.7692289571014634</v>
      </c>
      <c r="E44" s="39">
        <f>'District 6'!E17</f>
        <v>3.2694238808061464</v>
      </c>
      <c r="F44" s="39">
        <f>'District 6'!F17</f>
        <v>5.4994912970550214</v>
      </c>
      <c r="G44" s="39">
        <f>'District 6'!G17</f>
        <v>4.978227300222799</v>
      </c>
    </row>
    <row r="45" spans="1:7" x14ac:dyDescent="0.3">
      <c r="A45" s="37" t="s">
        <v>7</v>
      </c>
      <c r="B45" s="39">
        <f>'Statewide Totals Check'!B17</f>
        <v>4.5747144876821109</v>
      </c>
      <c r="C45" s="39">
        <f>'Statewide Totals Check'!C17</f>
        <v>6.1409211133552004</v>
      </c>
      <c r="D45" s="39">
        <f>'Statewide Totals Check'!D17</f>
        <v>4.2215674373984378</v>
      </c>
      <c r="E45" s="39">
        <f>'Statewide Totals Check'!E17</f>
        <v>5.6195730333005027</v>
      </c>
      <c r="F45" s="39">
        <f>'Statewide Totals Check'!F17</f>
        <v>6.8917168692593771</v>
      </c>
      <c r="G45" s="39">
        <f>'Statewide Totals Check'!G17</f>
        <v>5.5009279454229709</v>
      </c>
    </row>
    <row r="49" spans="1:7" x14ac:dyDescent="0.3">
      <c r="G49" s="2" t="s">
        <v>57</v>
      </c>
    </row>
    <row r="50" spans="1:7" x14ac:dyDescent="0.3">
      <c r="A50" s="40" t="s">
        <v>56</v>
      </c>
      <c r="B50" s="31">
        <f>'District 1'!B$3</f>
        <v>2012</v>
      </c>
      <c r="C50" s="31">
        <f>'District 1'!C$3</f>
        <v>2013</v>
      </c>
      <c r="D50" s="31">
        <f>'District 1'!D$3</f>
        <v>2014</v>
      </c>
      <c r="E50" s="31">
        <f>'District 1'!E$3</f>
        <v>2015</v>
      </c>
      <c r="F50" s="31">
        <f>'District 1'!F$3</f>
        <v>2016</v>
      </c>
      <c r="G50" s="31" t="s">
        <v>58</v>
      </c>
    </row>
    <row r="51" spans="1:7" x14ac:dyDescent="0.3">
      <c r="A51" s="38" t="s">
        <v>10</v>
      </c>
    </row>
    <row r="52" spans="1:7" x14ac:dyDescent="0.3">
      <c r="A52" s="37" t="s">
        <v>0</v>
      </c>
      <c r="B52" s="39">
        <f>'District 1'!B21</f>
        <v>3.7129861691265207</v>
      </c>
      <c r="C52" s="39">
        <f>'District 1'!C21</f>
        <v>6.8949349807631304</v>
      </c>
      <c r="D52" s="39">
        <f>'District 1'!D21</f>
        <v>5.4201031626301956</v>
      </c>
      <c r="E52" s="39">
        <f>'District 1'!E21</f>
        <v>6.6664592657117332</v>
      </c>
      <c r="F52" s="39">
        <f>'District 1'!F21</f>
        <v>8.2582843631558802</v>
      </c>
      <c r="G52" s="39">
        <f>'District 1'!G21</f>
        <v>6.2190848391330054</v>
      </c>
    </row>
    <row r="53" spans="1:7" x14ac:dyDescent="0.3">
      <c r="A53" s="37" t="s">
        <v>6</v>
      </c>
      <c r="B53" s="39">
        <f>'District 2'!B21</f>
        <v>6.5726465230699889</v>
      </c>
      <c r="C53" s="39">
        <f>'District 2'!C21</f>
        <v>17.825646414230494</v>
      </c>
      <c r="D53" s="39">
        <f>'District 2'!D21</f>
        <v>10.27720422673381</v>
      </c>
      <c r="E53" s="39">
        <f>'District 2'!E21</f>
        <v>3.7249844016278186</v>
      </c>
      <c r="F53" s="39">
        <f>'District 2'!F21</f>
        <v>8.3278585374429781</v>
      </c>
      <c r="G53" s="39">
        <f>'District 2'!G21</f>
        <v>9.3357257686569817</v>
      </c>
    </row>
    <row r="54" spans="1:7" x14ac:dyDescent="0.3">
      <c r="A54" s="37" t="s">
        <v>5</v>
      </c>
      <c r="B54" s="39">
        <f>'District 3'!B21</f>
        <v>2.6748620686256985</v>
      </c>
      <c r="C54" s="39">
        <f>'District 3'!C21</f>
        <v>4.5678154491823619</v>
      </c>
      <c r="D54" s="39">
        <f>'District 3'!D21</f>
        <v>2.7134832985102979</v>
      </c>
      <c r="E54" s="39">
        <f>'District 3'!E21</f>
        <v>4.6690883671664389</v>
      </c>
      <c r="F54" s="39">
        <f>'District 3'!F21</f>
        <v>3.5290657778649157</v>
      </c>
      <c r="G54" s="39">
        <f>'District 3'!G21</f>
        <v>3.6368482204820238</v>
      </c>
    </row>
    <row r="55" spans="1:7" x14ac:dyDescent="0.3">
      <c r="A55" s="37" t="s">
        <v>4</v>
      </c>
      <c r="B55" s="39">
        <f>'District 4'!B21</f>
        <v>4.8084372044814643</v>
      </c>
      <c r="C55" s="39">
        <f>'District 4'!C21</f>
        <v>4.2359419675950436</v>
      </c>
      <c r="D55" s="39">
        <f>'District 4'!D21</f>
        <v>4.1995632454224756</v>
      </c>
      <c r="E55" s="39">
        <f>'District 4'!E21</f>
        <v>7.2766963798435516</v>
      </c>
      <c r="F55" s="39">
        <f>'District 4'!F21</f>
        <v>8.7652812366265014</v>
      </c>
      <c r="G55" s="39">
        <f>'District 4'!G21</f>
        <v>5.8769883373265381</v>
      </c>
    </row>
    <row r="56" spans="1:7" x14ac:dyDescent="0.3">
      <c r="A56" s="37" t="s">
        <v>3</v>
      </c>
      <c r="B56" s="39">
        <f>'District 5'!B21</f>
        <v>11.394507847217641</v>
      </c>
      <c r="C56" s="39">
        <f>'District 5'!C21</f>
        <v>8.4267295862475784</v>
      </c>
      <c r="D56" s="39">
        <f>'District 5'!D21</f>
        <v>6.0156889166947414</v>
      </c>
      <c r="E56" s="39">
        <f>'District 5'!E21</f>
        <v>8.411995505590971</v>
      </c>
      <c r="F56" s="39">
        <f>'District 5'!F21</f>
        <v>5.3631125121414911</v>
      </c>
      <c r="G56" s="39">
        <f>'District 5'!G21</f>
        <v>7.9197560715129969</v>
      </c>
    </row>
    <row r="57" spans="1:7" x14ac:dyDescent="0.3">
      <c r="A57" s="37" t="s">
        <v>2</v>
      </c>
      <c r="B57" s="39">
        <f>'District 6'!B21</f>
        <v>5.2498198357283652</v>
      </c>
      <c r="C57" s="39">
        <f>'District 6'!C21</f>
        <v>3.3245786096612258</v>
      </c>
      <c r="D57" s="39">
        <f>'District 6'!D21</f>
        <v>5.1826898160145118</v>
      </c>
      <c r="E57" s="39">
        <f>'District 6'!E21</f>
        <v>2.8023633264052683</v>
      </c>
      <c r="F57" s="39">
        <f>'District 6'!F21</f>
        <v>3.2080365899487622</v>
      </c>
      <c r="G57" s="39">
        <f>'District 6'!G21</f>
        <v>3.9450103133841048</v>
      </c>
    </row>
    <row r="58" spans="1:7" x14ac:dyDescent="0.3">
      <c r="A58" s="37" t="s">
        <v>7</v>
      </c>
      <c r="B58" s="39">
        <f>'Statewide Totals Check'!B21</f>
        <v>4.5747144876821109</v>
      </c>
      <c r="C58" s="39">
        <f>'Statewide Totals Check'!C21</f>
        <v>5.9548325947686793</v>
      </c>
      <c r="D58" s="39">
        <f>'Statewide Totals Check'!D21</f>
        <v>4.4051138477201084</v>
      </c>
      <c r="E58" s="39">
        <f>'Statewide Totals Check'!E21</f>
        <v>5.3174454508649918</v>
      </c>
      <c r="F58" s="39">
        <f>'Statewide Totals Check'!F21</f>
        <v>5.2281990042657354</v>
      </c>
      <c r="G58" s="39">
        <f>'Statewide Totals Check'!G21</f>
        <v>5.0975265627586195</v>
      </c>
    </row>
    <row r="62" spans="1:7" x14ac:dyDescent="0.3">
      <c r="G62" s="2" t="s">
        <v>57</v>
      </c>
    </row>
    <row r="63" spans="1:7" x14ac:dyDescent="0.3">
      <c r="A63" s="40" t="s">
        <v>63</v>
      </c>
      <c r="B63" s="31">
        <f>'District 1'!B$3</f>
        <v>2012</v>
      </c>
      <c r="C63" s="31">
        <f>'District 1'!C$3</f>
        <v>2013</v>
      </c>
      <c r="D63" s="31">
        <f>'District 1'!D$3</f>
        <v>2014</v>
      </c>
      <c r="E63" s="31">
        <f>'District 1'!E$3</f>
        <v>2015</v>
      </c>
      <c r="F63" s="31">
        <f>'District 1'!F$3</f>
        <v>2016</v>
      </c>
      <c r="G63" s="31" t="s">
        <v>58</v>
      </c>
    </row>
    <row r="64" spans="1:7" x14ac:dyDescent="0.3">
      <c r="A64" s="38" t="s">
        <v>10</v>
      </c>
    </row>
    <row r="65" spans="1:7" x14ac:dyDescent="0.3">
      <c r="A65" s="37" t="s">
        <v>0</v>
      </c>
      <c r="B65" s="39">
        <f>'District 1'!B25</f>
        <v>0.92824654228163017</v>
      </c>
      <c r="C65" s="39">
        <f>'District 1'!C25</f>
        <v>2.2983116602543769</v>
      </c>
      <c r="D65" s="39">
        <f>'District 1'!D25</f>
        <v>0</v>
      </c>
      <c r="E65" s="39">
        <f>'District 1'!E25</f>
        <v>1.7777224708564621</v>
      </c>
      <c r="F65" s="39">
        <f>'District 1'!F25</f>
        <v>1.3039396362877704</v>
      </c>
      <c r="G65" s="39">
        <f>'District 1'!G25</f>
        <v>1.2618433006936534</v>
      </c>
    </row>
    <row r="66" spans="1:7" x14ac:dyDescent="0.3">
      <c r="A66" s="37" t="s">
        <v>6</v>
      </c>
      <c r="B66" s="39">
        <f>'District 2'!B25</f>
        <v>0</v>
      </c>
      <c r="C66" s="39">
        <f>'District 2'!C25</f>
        <v>3.7527676661537881</v>
      </c>
      <c r="D66" s="39">
        <f>'District 2'!D25</f>
        <v>0.93429129333943739</v>
      </c>
      <c r="E66" s="39">
        <f>'District 2'!E25</f>
        <v>1.8624922008139093</v>
      </c>
      <c r="F66" s="39">
        <f>'District 2'!F25</f>
        <v>1.8506352305428841</v>
      </c>
      <c r="G66" s="39">
        <f>'District 2'!G25</f>
        <v>1.6804306383582566</v>
      </c>
    </row>
    <row r="67" spans="1:7" x14ac:dyDescent="0.3">
      <c r="A67" s="37" t="s">
        <v>5</v>
      </c>
      <c r="B67" s="39">
        <f>'District 3'!B25</f>
        <v>0.84469328482916795</v>
      </c>
      <c r="C67" s="39">
        <f>'District 3'!C25</f>
        <v>1.1073491998017846</v>
      </c>
      <c r="D67" s="39">
        <f>'District 3'!D25</f>
        <v>0.67837082462757448</v>
      </c>
      <c r="E67" s="39">
        <f>'District 3'!E25</f>
        <v>2.0010378716427595</v>
      </c>
      <c r="F67" s="39">
        <f>'District 3'!F25</f>
        <v>0.91494297944645953</v>
      </c>
      <c r="G67" s="39">
        <f>'District 3'!G25</f>
        <v>1.112766992834052</v>
      </c>
    </row>
    <row r="68" spans="1:7" x14ac:dyDescent="0.3">
      <c r="A68" s="37" t="s">
        <v>4</v>
      </c>
      <c r="B68" s="39">
        <f>'District 4'!B25</f>
        <v>0</v>
      </c>
      <c r="C68" s="39">
        <f>'District 4'!C25</f>
        <v>2.1179709837975218</v>
      </c>
      <c r="D68" s="39">
        <f>'District 4'!D25</f>
        <v>4.1995632454224756</v>
      </c>
      <c r="E68" s="39">
        <f>'District 4'!E25</f>
        <v>3.1185841627900937</v>
      </c>
      <c r="F68" s="39">
        <f>'District 4'!F25</f>
        <v>2.5780238931254416</v>
      </c>
      <c r="G68" s="39">
        <f>'District 4'!G25</f>
        <v>2.4137630671162564</v>
      </c>
    </row>
    <row r="69" spans="1:7" x14ac:dyDescent="0.3">
      <c r="A69" s="37" t="s">
        <v>3</v>
      </c>
      <c r="B69" s="39">
        <f>'District 5'!B25</f>
        <v>1.1994218786544883</v>
      </c>
      <c r="C69" s="39">
        <f>'District 5'!C25</f>
        <v>2.4076370246421654</v>
      </c>
      <c r="D69" s="39">
        <f>'District 5'!D25</f>
        <v>2.4062755666778965</v>
      </c>
      <c r="E69" s="39">
        <f>'District 5'!E25</f>
        <v>3.6051409309675591</v>
      </c>
      <c r="F69" s="39">
        <f>'District 5'!F25</f>
        <v>2.9795069511897174</v>
      </c>
      <c r="G69" s="39">
        <f>'District 5'!G25</f>
        <v>2.5199223863904989</v>
      </c>
    </row>
    <row r="70" spans="1:7" x14ac:dyDescent="0.3">
      <c r="A70" s="37" t="s">
        <v>2</v>
      </c>
      <c r="B70" s="39">
        <f>'District 6'!B25</f>
        <v>1.9090253948103146</v>
      </c>
      <c r="C70" s="39">
        <f>'District 6'!C25</f>
        <v>0.47493980138017516</v>
      </c>
      <c r="D70" s="39">
        <f>'District 6'!D25</f>
        <v>0.94230723927536586</v>
      </c>
      <c r="E70" s="39">
        <f>'District 6'!E25</f>
        <v>0.46706055440087813</v>
      </c>
      <c r="F70" s="39">
        <f>'District 6'!F25</f>
        <v>2.2914547071062588</v>
      </c>
      <c r="G70" s="39">
        <f>'District 6'!G25</f>
        <v>1.2210746208093659</v>
      </c>
    </row>
    <row r="71" spans="1:7" x14ac:dyDescent="0.3">
      <c r="A71" s="37" t="s">
        <v>7</v>
      </c>
      <c r="B71" s="39">
        <f>'Statewide Totals Check'!B25</f>
        <v>0.87734250448698015</v>
      </c>
      <c r="C71" s="39">
        <f>'Statewide Totals Check'!C25</f>
        <v>1.612767161083184</v>
      </c>
      <c r="D71" s="39">
        <f>'Statewide Totals Check'!D25</f>
        <v>1.2236427354778081</v>
      </c>
      <c r="E71" s="39">
        <f>'Statewide Totals Check'!E25</f>
        <v>2.0544675605614739</v>
      </c>
      <c r="F71" s="39">
        <f>'Statewide Totals Check'!F25</f>
        <v>1.6041065126724412</v>
      </c>
      <c r="G71" s="39">
        <f>'Statewide Totals Check'!G25</f>
        <v>1.4791384031026211</v>
      </c>
    </row>
    <row r="75" spans="1:7" x14ac:dyDescent="0.3">
      <c r="G75" s="2" t="s">
        <v>57</v>
      </c>
    </row>
    <row r="76" spans="1:7" x14ac:dyDescent="0.3">
      <c r="A76" s="40" t="s">
        <v>64</v>
      </c>
      <c r="B76" s="31">
        <f>'District 1'!B$3</f>
        <v>2012</v>
      </c>
      <c r="C76" s="31">
        <f>'District 1'!C$3</f>
        <v>2013</v>
      </c>
      <c r="D76" s="31">
        <f>'District 1'!D$3</f>
        <v>2014</v>
      </c>
      <c r="E76" s="31">
        <f>'District 1'!E$3</f>
        <v>2015</v>
      </c>
      <c r="F76" s="31">
        <f>'District 1'!F$3</f>
        <v>2016</v>
      </c>
      <c r="G76" s="31" t="s">
        <v>58</v>
      </c>
    </row>
    <row r="77" spans="1:7" x14ac:dyDescent="0.3">
      <c r="A77" s="38" t="s">
        <v>10</v>
      </c>
    </row>
    <row r="78" spans="1:7" x14ac:dyDescent="0.3">
      <c r="A78" s="37" t="s">
        <v>0</v>
      </c>
      <c r="B78" s="39">
        <f>'District 1'!B29</f>
        <v>2.3206163557040753</v>
      </c>
      <c r="C78" s="39">
        <f>'District 1'!C29</f>
        <v>1.8386493282035017</v>
      </c>
      <c r="D78" s="39">
        <f>'District 1'!D29</f>
        <v>3.6134021084201309</v>
      </c>
      <c r="E78" s="39">
        <f>'District 1'!E29</f>
        <v>2.2221530885705776</v>
      </c>
      <c r="F78" s="39">
        <f>'District 1'!F29</f>
        <v>3.042525818004798</v>
      </c>
      <c r="G78" s="39">
        <f>'District 1'!G29</f>
        <v>2.6138182657225673</v>
      </c>
    </row>
    <row r="79" spans="1:7" x14ac:dyDescent="0.3">
      <c r="A79" s="37" t="s">
        <v>6</v>
      </c>
      <c r="B79" s="39">
        <f>'District 2'!B29</f>
        <v>3.7557980131828503</v>
      </c>
      <c r="C79" s="39">
        <f>'District 2'!C29</f>
        <v>5.6291514992306828</v>
      </c>
      <c r="D79" s="39">
        <f>'District 2'!D29</f>
        <v>8.4086216400549354</v>
      </c>
      <c r="E79" s="39">
        <f>'District 2'!E29</f>
        <v>1.8624922008139093</v>
      </c>
      <c r="F79" s="39">
        <f>'District 2'!F29</f>
        <v>7.4025409221715366</v>
      </c>
      <c r="G79" s="39">
        <f>'District 2'!G29</f>
        <v>5.414720945821049</v>
      </c>
    </row>
    <row r="80" spans="1:7" x14ac:dyDescent="0.3">
      <c r="A80" s="37" t="s">
        <v>5</v>
      </c>
      <c r="B80" s="39">
        <f>'District 3'!B29</f>
        <v>1.8301687837965306</v>
      </c>
      <c r="C80" s="39">
        <f>'District 3'!C29</f>
        <v>1.2457678497770077</v>
      </c>
      <c r="D80" s="39">
        <f>'District 3'!D29</f>
        <v>1.4924158141806638</v>
      </c>
      <c r="E80" s="39">
        <f>'District 3'!E29</f>
        <v>1.7342328220903913</v>
      </c>
      <c r="F80" s="39">
        <f>'District 3'!F29</f>
        <v>1.3070613992092279</v>
      </c>
      <c r="G80" s="39">
        <f>'District 3'!G29</f>
        <v>1.5198768682611443</v>
      </c>
    </row>
    <row r="81" spans="1:7" x14ac:dyDescent="0.3">
      <c r="A81" s="37" t="s">
        <v>4</v>
      </c>
      <c r="B81" s="39">
        <f>'District 4'!B29</f>
        <v>3.2056248029876429</v>
      </c>
      <c r="C81" s="39">
        <f>'District 4'!C29</f>
        <v>6.353912951392565</v>
      </c>
      <c r="D81" s="39">
        <f>'District 4'!D29</f>
        <v>4.1995632454224756</v>
      </c>
      <c r="E81" s="39">
        <f>'District 4'!E29</f>
        <v>3.6383481899217758</v>
      </c>
      <c r="F81" s="39">
        <f>'District 4'!F29</f>
        <v>6.1872573435010594</v>
      </c>
      <c r="G81" s="39">
        <f>'District 4'!G29</f>
        <v>4.7225799139231102</v>
      </c>
    </row>
    <row r="82" spans="1:7" x14ac:dyDescent="0.3">
      <c r="A82" s="37" t="s">
        <v>3</v>
      </c>
      <c r="B82" s="39">
        <f>'District 5'!B29</f>
        <v>3.598265635963465</v>
      </c>
      <c r="C82" s="39">
        <f>'District 5'!C29</f>
        <v>1.8057277684816238</v>
      </c>
      <c r="D82" s="39">
        <f>'District 5'!D29</f>
        <v>3.0078444583473707</v>
      </c>
      <c r="E82" s="39">
        <f>'District 5'!E29</f>
        <v>4.2059977527954855</v>
      </c>
      <c r="F82" s="39">
        <f>'District 5'!F29</f>
        <v>2.3836055609517741</v>
      </c>
      <c r="G82" s="39">
        <f>'District 5'!G29</f>
        <v>2.9999076028458322</v>
      </c>
    </row>
    <row r="83" spans="1:7" x14ac:dyDescent="0.3">
      <c r="A83" s="37" t="s">
        <v>2</v>
      </c>
      <c r="B83" s="39">
        <f>'District 6'!B29</f>
        <v>1.9090253948103146</v>
      </c>
      <c r="C83" s="39">
        <f>'District 6'!C29</f>
        <v>0.47493980138017516</v>
      </c>
      <c r="D83" s="39">
        <f>'District 6'!D29</f>
        <v>3.2980753374637803</v>
      </c>
      <c r="E83" s="39">
        <f>'District 6'!E29</f>
        <v>3.736484435207025</v>
      </c>
      <c r="F83" s="39">
        <f>'District 6'!F29</f>
        <v>4.5829094142125175</v>
      </c>
      <c r="G83" s="39">
        <f>'District 6'!G29</f>
        <v>2.8178645095600752</v>
      </c>
    </row>
    <row r="84" spans="1:7" x14ac:dyDescent="0.3">
      <c r="A84" s="37" t="s">
        <v>7</v>
      </c>
      <c r="B84" s="39">
        <f>'Statewide Totals Check'!B29</f>
        <v>2.3813582264646604</v>
      </c>
      <c r="C84" s="39">
        <f>'Statewide Totals Check'!C29</f>
        <v>2.1710327168427477</v>
      </c>
      <c r="D84" s="39">
        <f>'Statewide Totals Check'!D29</f>
        <v>2.9367425651467394</v>
      </c>
      <c r="E84" s="39">
        <f>'Statewide Totals Check'!E29</f>
        <v>2.5378716924582916</v>
      </c>
      <c r="F84" s="39">
        <f>'Statewide Totals Check'!F29</f>
        <v>3.0299789683812781</v>
      </c>
      <c r="G84" s="39">
        <f>'Statewide Totals Check'!G29</f>
        <v>2.6159968451567019</v>
      </c>
    </row>
    <row r="88" spans="1:7" x14ac:dyDescent="0.3">
      <c r="G88" s="2" t="s">
        <v>57</v>
      </c>
    </row>
    <row r="89" spans="1:7" x14ac:dyDescent="0.3">
      <c r="A89" s="40" t="s">
        <v>65</v>
      </c>
      <c r="B89" s="31">
        <f>'District 1'!B$3</f>
        <v>2012</v>
      </c>
      <c r="C89" s="31">
        <f>'District 1'!C$3</f>
        <v>2013</v>
      </c>
      <c r="D89" s="31">
        <f>'District 1'!D$3</f>
        <v>2014</v>
      </c>
      <c r="E89" s="31">
        <f>'District 1'!E$3</f>
        <v>2015</v>
      </c>
      <c r="F89" s="31">
        <f>'District 1'!F$3</f>
        <v>2016</v>
      </c>
      <c r="G89" s="31" t="s">
        <v>58</v>
      </c>
    </row>
    <row r="90" spans="1:7" x14ac:dyDescent="0.3">
      <c r="A90" s="38" t="s">
        <v>10</v>
      </c>
    </row>
    <row r="91" spans="1:7" x14ac:dyDescent="0.3">
      <c r="A91" s="37" t="s">
        <v>0</v>
      </c>
      <c r="B91" s="39">
        <f>'District 1'!B45</f>
        <v>1.8564930845632603</v>
      </c>
      <c r="C91" s="39">
        <f>'District 1'!C45</f>
        <v>1.8386493282035017</v>
      </c>
      <c r="D91" s="39">
        <f>'District 1'!D45</f>
        <v>2.2583763177625817</v>
      </c>
      <c r="E91" s="39">
        <f>'District 1'!E45</f>
        <v>2.6665837062846935</v>
      </c>
      <c r="F91" s="39">
        <f>'District 1'!F45</f>
        <v>3.042525818004798</v>
      </c>
      <c r="G91" s="39">
        <f>'District 1'!G45</f>
        <v>2.3434232727167847</v>
      </c>
    </row>
    <row r="92" spans="1:7" x14ac:dyDescent="0.3">
      <c r="A92" s="37" t="s">
        <v>6</v>
      </c>
      <c r="B92" s="39">
        <f>'District 2'!B45</f>
        <v>0</v>
      </c>
      <c r="C92" s="39">
        <f>'District 2'!C45</f>
        <v>4.6909595826922352</v>
      </c>
      <c r="D92" s="39">
        <f>'District 2'!D45</f>
        <v>4.6714564666971867</v>
      </c>
      <c r="E92" s="39">
        <f>'District 2'!E45</f>
        <v>0.93124610040695466</v>
      </c>
      <c r="F92" s="39">
        <f>'District 2'!F45</f>
        <v>4.6265880763572103</v>
      </c>
      <c r="G92" s="39">
        <f>'District 2'!G45</f>
        <v>2.987432245970234</v>
      </c>
    </row>
    <row r="93" spans="1:7" x14ac:dyDescent="0.3">
      <c r="A93" s="37" t="s">
        <v>5</v>
      </c>
      <c r="B93" s="39">
        <f>'District 3'!B45</f>
        <v>0.28156442827638928</v>
      </c>
      <c r="C93" s="39">
        <f>'District 3'!C45</f>
        <v>1.9378610996531229</v>
      </c>
      <c r="D93" s="39">
        <f>'District 3'!D45</f>
        <v>0.40702249477654467</v>
      </c>
      <c r="E93" s="39">
        <f>'District 3'!E45</f>
        <v>1.6008302973142077</v>
      </c>
      <c r="F93" s="39">
        <f>'District 3'!F45</f>
        <v>1.0456491193673823</v>
      </c>
      <c r="G93" s="39">
        <f>'District 3'!G45</f>
        <v>1.0584856761104398</v>
      </c>
    </row>
    <row r="94" spans="1:7" x14ac:dyDescent="0.3">
      <c r="A94" s="37" t="s">
        <v>4</v>
      </c>
      <c r="B94" s="39">
        <f>'District 4'!B45</f>
        <v>3.2056248029876429</v>
      </c>
      <c r="C94" s="39">
        <f>'District 4'!C45</f>
        <v>3.7064492216456637</v>
      </c>
      <c r="D94" s="39">
        <f>'District 4'!D45</f>
        <v>3.1496724340668565</v>
      </c>
      <c r="E94" s="39">
        <f>'District 4'!E45</f>
        <v>4.67787624418514</v>
      </c>
      <c r="F94" s="39">
        <f>'District 4'!F45</f>
        <v>4.6404430076257945</v>
      </c>
      <c r="G94" s="39">
        <f>'District 4'!G45</f>
        <v>3.8830101514478912</v>
      </c>
    </row>
    <row r="95" spans="1:7" x14ac:dyDescent="0.3">
      <c r="A95" s="37" t="s">
        <v>3</v>
      </c>
      <c r="B95" s="39">
        <f>'District 5'!B45</f>
        <v>0.59971093932724417</v>
      </c>
      <c r="C95" s="39">
        <f>'District 5'!C45</f>
        <v>3.0095462808027067</v>
      </c>
      <c r="D95" s="39">
        <f>'District 5'!D45</f>
        <v>3.0078444583473707</v>
      </c>
      <c r="E95" s="39">
        <f>'District 5'!E45</f>
        <v>2.4034272873117062</v>
      </c>
      <c r="F95" s="39">
        <f>'District 5'!F45</f>
        <v>2.3836055609517741</v>
      </c>
      <c r="G95" s="39">
        <f>'District 5'!G45</f>
        <v>2.2799297781628325</v>
      </c>
    </row>
    <row r="96" spans="1:7" x14ac:dyDescent="0.3">
      <c r="A96" s="37" t="s">
        <v>2</v>
      </c>
      <c r="B96" s="39">
        <f>'District 6'!B45</f>
        <v>0.95451269740515732</v>
      </c>
      <c r="C96" s="39">
        <f>'District 6'!C45</f>
        <v>0.47493980138017516</v>
      </c>
      <c r="D96" s="39">
        <f>'District 6'!D45</f>
        <v>0.47115361963768293</v>
      </c>
      <c r="E96" s="39">
        <f>'District 6'!E45</f>
        <v>0.93412110880175625</v>
      </c>
      <c r="F96" s="39">
        <f>'District 6'!F45</f>
        <v>1.8331637656850068</v>
      </c>
      <c r="G96" s="39">
        <f>'District 6'!G45</f>
        <v>0.93928816985335839</v>
      </c>
    </row>
    <row r="97" spans="1:7" x14ac:dyDescent="0.3">
      <c r="A97" s="37" t="s">
        <v>7</v>
      </c>
      <c r="B97" s="39">
        <f>'Statewide Totals Check'!B45</f>
        <v>0.94000982623605023</v>
      </c>
      <c r="C97" s="39">
        <f>'Statewide Totals Check'!C45</f>
        <v>2.2330622230382549</v>
      </c>
      <c r="D97" s="39">
        <f>'Statewide Totals Check'!D45</f>
        <v>1.52955341934726</v>
      </c>
      <c r="E97" s="39">
        <f>'Statewide Totals Check'!E45</f>
        <v>2.0544675605614739</v>
      </c>
      <c r="F97" s="39">
        <f>'Statewide Totals Check'!F45</f>
        <v>2.1982200358844564</v>
      </c>
      <c r="G97" s="39">
        <f>'Statewide Totals Check'!G45</f>
        <v>1.7969697955048374</v>
      </c>
    </row>
    <row r="100" spans="1:7" x14ac:dyDescent="0.3">
      <c r="G100" s="2" t="s">
        <v>57</v>
      </c>
    </row>
    <row r="101" spans="1:7" x14ac:dyDescent="0.3">
      <c r="A101" s="40" t="s">
        <v>66</v>
      </c>
      <c r="B101" s="31">
        <f>'District 1'!B$3</f>
        <v>2012</v>
      </c>
      <c r="C101" s="31">
        <f>'District 1'!C$3</f>
        <v>2013</v>
      </c>
      <c r="D101" s="31">
        <f>'District 1'!D$3</f>
        <v>2014</v>
      </c>
      <c r="E101" s="31">
        <f>'District 1'!E$3</f>
        <v>2015</v>
      </c>
      <c r="F101" s="31">
        <f>'District 1'!F$3</f>
        <v>2016</v>
      </c>
      <c r="G101" s="31" t="s">
        <v>58</v>
      </c>
    </row>
    <row r="102" spans="1:7" x14ac:dyDescent="0.3">
      <c r="A102" s="38" t="s">
        <v>10</v>
      </c>
    </row>
    <row r="103" spans="1:7" x14ac:dyDescent="0.3">
      <c r="A103" s="37" t="s">
        <v>0</v>
      </c>
      <c r="B103" s="39">
        <f>'District 1'!B49</f>
        <v>3.2488628979857057</v>
      </c>
      <c r="C103" s="39">
        <f>'District 1'!C49</f>
        <v>5.5159479846105048</v>
      </c>
      <c r="D103" s="39">
        <f>'District 1'!D49</f>
        <v>5.4201031626301956</v>
      </c>
      <c r="E103" s="39">
        <f>'District 1'!E49</f>
        <v>7.1108898834258483</v>
      </c>
      <c r="F103" s="39">
        <f>'District 1'!F49</f>
        <v>7.3889912722973667</v>
      </c>
      <c r="G103" s="39">
        <f>'District 1'!G49</f>
        <v>5.7684265174567004</v>
      </c>
    </row>
    <row r="104" spans="1:7" x14ac:dyDescent="0.3">
      <c r="A104" s="37" t="s">
        <v>6</v>
      </c>
      <c r="B104" s="39">
        <f>'District 2'!B49</f>
        <v>12.206343542844266</v>
      </c>
      <c r="C104" s="39">
        <f>'District 2'!C49</f>
        <v>15.949262581153601</v>
      </c>
      <c r="D104" s="39">
        <f>'District 2'!D49</f>
        <v>18.685825866788747</v>
      </c>
      <c r="E104" s="39">
        <f>'District 2'!E49</f>
        <v>10.243707104476501</v>
      </c>
      <c r="F104" s="39">
        <f>'District 2'!F49</f>
        <v>15.730399459614516</v>
      </c>
      <c r="G104" s="39">
        <f>'District 2'!G49</f>
        <v>14.563732199104889</v>
      </c>
    </row>
    <row r="105" spans="1:7" x14ac:dyDescent="0.3">
      <c r="A105" s="37" t="s">
        <v>5</v>
      </c>
      <c r="B105" s="39">
        <f>'District 3'!B49</f>
        <v>3.0972087110402824</v>
      </c>
      <c r="C105" s="39">
        <f>'District 3'!C49</f>
        <v>4.2909781492319148</v>
      </c>
      <c r="D105" s="39">
        <f>'District 3'!D49</f>
        <v>2.4421349686592682</v>
      </c>
      <c r="E105" s="39">
        <f>'District 3'!E49</f>
        <v>4.9358934167188062</v>
      </c>
      <c r="F105" s="39">
        <f>'District 3'!F49</f>
        <v>4.3133026173904518</v>
      </c>
      <c r="G105" s="39">
        <f>'District 3'!G49</f>
        <v>3.8268328290146667</v>
      </c>
    </row>
    <row r="106" spans="1:7" x14ac:dyDescent="0.3">
      <c r="A106" s="37" t="s">
        <v>4</v>
      </c>
      <c r="B106" s="39">
        <f>'District 4'!B49</f>
        <v>6.9455204064732268</v>
      </c>
      <c r="C106" s="39">
        <f>'District 4'!C49</f>
        <v>10.060362173038229</v>
      </c>
      <c r="D106" s="39">
        <f>'District 4'!D49</f>
        <v>9.4490173022005717</v>
      </c>
      <c r="E106" s="39">
        <f>'District 4'!E49</f>
        <v>8.3162244341069176</v>
      </c>
      <c r="F106" s="39">
        <f>'District 4'!F49</f>
        <v>17.014957694627913</v>
      </c>
      <c r="G106" s="39">
        <f>'District 4'!G49</f>
        <v>10.389675810630843</v>
      </c>
    </row>
    <row r="107" spans="1:7" x14ac:dyDescent="0.3">
      <c r="A107" s="37" t="s">
        <v>3</v>
      </c>
      <c r="B107" s="39">
        <f>'District 5'!B49</f>
        <v>10.794796907890396</v>
      </c>
      <c r="C107" s="39">
        <f>'District 5'!C49</f>
        <v>9.0286388424081192</v>
      </c>
      <c r="D107" s="39">
        <f>'District 5'!D49</f>
        <v>12.031377833389483</v>
      </c>
      <c r="E107" s="39">
        <f>'District 5'!E49</f>
        <v>10.21456597107475</v>
      </c>
      <c r="F107" s="39">
        <f>'District 5'!F49</f>
        <v>8.9385208535691518</v>
      </c>
      <c r="G107" s="39">
        <f>'District 5'!G49</f>
        <v>10.199685849675829</v>
      </c>
    </row>
    <row r="108" spans="1:7" x14ac:dyDescent="0.3">
      <c r="A108" s="37" t="s">
        <v>2</v>
      </c>
      <c r="B108" s="39">
        <f>'District 6'!B49</f>
        <v>9.0678706253489949</v>
      </c>
      <c r="C108" s="39">
        <f>'District 6'!C49</f>
        <v>4.7493980138017511</v>
      </c>
      <c r="D108" s="39">
        <f>'District 6'!D49</f>
        <v>6.5961506749275607</v>
      </c>
      <c r="E108" s="39">
        <f>'District 6'!E49</f>
        <v>6.0717872072114156</v>
      </c>
      <c r="F108" s="39">
        <f>'District 6'!F49</f>
        <v>4.5829094142125175</v>
      </c>
      <c r="G108" s="39">
        <f>'District 6'!G49</f>
        <v>6.1993019210321654</v>
      </c>
    </row>
    <row r="109" spans="1:7" x14ac:dyDescent="0.3">
      <c r="A109" s="37" t="s">
        <v>7</v>
      </c>
      <c r="B109" s="39">
        <f>'Statewide Totals Check'!B49</f>
        <v>5.7653936009144413</v>
      </c>
      <c r="C109" s="39">
        <f>'Statewide Totals Check'!C49</f>
        <v>6.4510686443327359</v>
      </c>
      <c r="D109" s="39">
        <f>'Statewide Totals Check'!D49</f>
        <v>6.2405779509368209</v>
      </c>
      <c r="E109" s="39">
        <f>'Statewide Totals Check'!E49</f>
        <v>6.6468068135812395</v>
      </c>
      <c r="F109" s="39">
        <f>'Statewide Totals Check'!F49</f>
        <v>7.4264190401501926</v>
      </c>
      <c r="G109" s="39">
        <f>'Statewide Totals Check'!G49</f>
        <v>6.515543544245431</v>
      </c>
    </row>
    <row r="112" spans="1:7" x14ac:dyDescent="0.3">
      <c r="G112" s="2" t="s">
        <v>57</v>
      </c>
    </row>
    <row r="113" spans="1:7" x14ac:dyDescent="0.3">
      <c r="A113" s="40" t="s">
        <v>67</v>
      </c>
      <c r="B113" s="31">
        <f>'District 1'!B$3</f>
        <v>2012</v>
      </c>
      <c r="C113" s="31">
        <f>'District 1'!C$3</f>
        <v>2013</v>
      </c>
      <c r="D113" s="31">
        <f>'District 1'!D$3</f>
        <v>2014</v>
      </c>
      <c r="E113" s="31">
        <f>'District 1'!E$3</f>
        <v>2015</v>
      </c>
      <c r="F113" s="31">
        <f>'District 1'!F$3</f>
        <v>2016</v>
      </c>
      <c r="G113" s="31" t="s">
        <v>58</v>
      </c>
    </row>
    <row r="114" spans="1:7" x14ac:dyDescent="0.3">
      <c r="A114" s="38" t="s">
        <v>10</v>
      </c>
    </row>
    <row r="115" spans="1:7" x14ac:dyDescent="0.3">
      <c r="A115" s="37" t="s">
        <v>0</v>
      </c>
      <c r="B115" s="39">
        <f>'District 1'!B53</f>
        <v>2.7847396268448903</v>
      </c>
      <c r="C115" s="39">
        <f>'District 1'!C53</f>
        <v>4.1369609884578784</v>
      </c>
      <c r="D115" s="39">
        <f>'District 1'!D53</f>
        <v>3.6134021084201309</v>
      </c>
      <c r="E115" s="39">
        <f>'District 1'!E53</f>
        <v>3.5554449417129241</v>
      </c>
      <c r="F115" s="39">
        <f>'District 1'!F53</f>
        <v>2.6078792725755409</v>
      </c>
      <c r="G115" s="39">
        <f>'District 1'!G53</f>
        <v>3.3348715804046551</v>
      </c>
    </row>
    <row r="116" spans="1:7" x14ac:dyDescent="0.3">
      <c r="A116" s="37" t="s">
        <v>6</v>
      </c>
      <c r="B116" s="39">
        <f>'District 2'!B53</f>
        <v>0.93894950329571258</v>
      </c>
      <c r="C116" s="39">
        <f>'District 2'!C53</f>
        <v>1.876383833076894</v>
      </c>
      <c r="D116" s="39">
        <f>'District 2'!D53</f>
        <v>4.6714564666971867</v>
      </c>
      <c r="E116" s="39">
        <f>'District 2'!E53</f>
        <v>0.93124610040695466</v>
      </c>
      <c r="F116" s="39">
        <f>'District 2'!F53</f>
        <v>3.7012704610857683</v>
      </c>
      <c r="G116" s="39">
        <f>'District 2'!G53</f>
        <v>2.427288699850815</v>
      </c>
    </row>
    <row r="117" spans="1:7" x14ac:dyDescent="0.3">
      <c r="A117" s="37" t="s">
        <v>5</v>
      </c>
      <c r="B117" s="39">
        <f>'District 3'!B53</f>
        <v>0.70391107069097336</v>
      </c>
      <c r="C117" s="39">
        <f>'District 3'!C53</f>
        <v>1.1073491998017846</v>
      </c>
      <c r="D117" s="39">
        <f>'District 3'!D53</f>
        <v>1.4924158141806638</v>
      </c>
      <c r="E117" s="39">
        <f>'District 3'!E53</f>
        <v>0.93381767343328781</v>
      </c>
      <c r="F117" s="39">
        <f>'District 3'!F53</f>
        <v>1.0456491193673823</v>
      </c>
      <c r="G117" s="39">
        <f>'District 3'!G53</f>
        <v>1.0584856761104398</v>
      </c>
    </row>
    <row r="118" spans="1:7" x14ac:dyDescent="0.3">
      <c r="A118" s="37" t="s">
        <v>4</v>
      </c>
      <c r="B118" s="39">
        <f>'District 4'!B53</f>
        <v>4.2741664039835241</v>
      </c>
      <c r="C118" s="39">
        <f>'District 4'!C53</f>
        <v>2.6474637297469026</v>
      </c>
      <c r="D118" s="39">
        <f>'District 4'!D53</f>
        <v>1.5748362170334282</v>
      </c>
      <c r="E118" s="39">
        <f>'District 4'!E53</f>
        <v>3.6383481899217758</v>
      </c>
      <c r="F118" s="39">
        <f>'District 4'!F53</f>
        <v>2.062419114500353</v>
      </c>
      <c r="G118" s="39">
        <f>'District 4'!G53</f>
        <v>2.8335479483538664</v>
      </c>
    </row>
    <row r="119" spans="1:7" x14ac:dyDescent="0.3">
      <c r="A119" s="37" t="s">
        <v>3</v>
      </c>
      <c r="B119" s="39">
        <f>'District 5'!B53</f>
        <v>1.1994218786544883</v>
      </c>
      <c r="C119" s="39">
        <f>'District 5'!C53</f>
        <v>5.4171833054448717</v>
      </c>
      <c r="D119" s="39">
        <f>'District 5'!D53</f>
        <v>3.0078444583473707</v>
      </c>
      <c r="E119" s="39">
        <f>'District 5'!E53</f>
        <v>2.4034272873117062</v>
      </c>
      <c r="F119" s="39">
        <f>'District 5'!F53</f>
        <v>2.9795069511897174</v>
      </c>
      <c r="G119" s="39">
        <f>'District 5'!G53</f>
        <v>2.9999076028458322</v>
      </c>
    </row>
    <row r="120" spans="1:7" x14ac:dyDescent="0.3">
      <c r="A120" s="37" t="s">
        <v>2</v>
      </c>
      <c r="B120" s="39">
        <f>'District 6'!B53</f>
        <v>0.47725634870257866</v>
      </c>
      <c r="C120" s="39">
        <f>'District 6'!C53</f>
        <v>0</v>
      </c>
      <c r="D120" s="39">
        <f>'District 6'!D53</f>
        <v>0.47115361963768293</v>
      </c>
      <c r="E120" s="39">
        <f>'District 6'!E53</f>
        <v>0.46706055440087813</v>
      </c>
      <c r="F120" s="39">
        <f>'District 6'!F53</f>
        <v>2.2914547071062588</v>
      </c>
      <c r="G120" s="39">
        <f>'District 6'!G53</f>
        <v>0.75143053588268671</v>
      </c>
    </row>
    <row r="121" spans="1:7" x14ac:dyDescent="0.3">
      <c r="A121" s="37" t="s">
        <v>7</v>
      </c>
      <c r="B121" s="39">
        <f>'Statewide Totals Check'!B53</f>
        <v>1.4413484002286103</v>
      </c>
      <c r="C121" s="39">
        <f>'Statewide Totals Check'!C53</f>
        <v>2.0469737044517338</v>
      </c>
      <c r="D121" s="39">
        <f>'Statewide Totals Check'!D53</f>
        <v>2.0190105135383831</v>
      </c>
      <c r="E121" s="39">
        <f>'Statewide Totals Check'!E53</f>
        <v>1.6919144616388611</v>
      </c>
      <c r="F121" s="39">
        <f>'Statewide Totals Check'!F53</f>
        <v>1.901163274278449</v>
      </c>
      <c r="G121" s="39">
        <f>'Statewide Totals Check'!G53</f>
        <v>1.8214183641511617</v>
      </c>
    </row>
    <row r="124" spans="1:7" x14ac:dyDescent="0.3">
      <c r="G124" s="2" t="s">
        <v>57</v>
      </c>
    </row>
    <row r="125" spans="1:7" x14ac:dyDescent="0.3">
      <c r="A125" s="40" t="s">
        <v>68</v>
      </c>
      <c r="B125" s="31">
        <f>'District 1'!B$3</f>
        <v>2012</v>
      </c>
      <c r="C125" s="31">
        <f>'District 1'!C$3</f>
        <v>2013</v>
      </c>
      <c r="D125" s="31">
        <f>'District 1'!D$3</f>
        <v>2014</v>
      </c>
      <c r="E125" s="31">
        <f>'District 1'!E$3</f>
        <v>2015</v>
      </c>
      <c r="F125" s="31">
        <f>'District 1'!F$3</f>
        <v>2016</v>
      </c>
      <c r="G125" s="31" t="s">
        <v>58</v>
      </c>
    </row>
    <row r="126" spans="1:7" x14ac:dyDescent="0.3">
      <c r="A126" s="38" t="s">
        <v>10</v>
      </c>
    </row>
    <row r="127" spans="1:7" x14ac:dyDescent="0.3">
      <c r="A127" s="37" t="s">
        <v>0</v>
      </c>
      <c r="B127" s="39">
        <f>'District 1'!B57</f>
        <v>1.3923698134224451</v>
      </c>
      <c r="C127" s="39">
        <f>'District 1'!C57</f>
        <v>2.7579739923052524</v>
      </c>
      <c r="D127" s="39">
        <f>'District 1'!D57</f>
        <v>1.3550257906575489</v>
      </c>
      <c r="E127" s="39">
        <f>'District 1'!E57</f>
        <v>3.1110143239988086</v>
      </c>
      <c r="F127" s="39">
        <f>'District 1'!F57</f>
        <v>3.042525818004798</v>
      </c>
      <c r="G127" s="39">
        <f>'District 1'!G57</f>
        <v>2.3434232727167847</v>
      </c>
    </row>
    <row r="128" spans="1:7" x14ac:dyDescent="0.3">
      <c r="A128" s="37" t="s">
        <v>6</v>
      </c>
      <c r="B128" s="39">
        <f>'District 2'!B57</f>
        <v>2.8168485098871381</v>
      </c>
      <c r="C128" s="39">
        <f>'District 2'!C57</f>
        <v>3.7527676661537881</v>
      </c>
      <c r="D128" s="39">
        <f>'District 2'!D57</f>
        <v>1.8685825866788748</v>
      </c>
      <c r="E128" s="39">
        <f>'District 2'!E57</f>
        <v>0.93124610040695466</v>
      </c>
      <c r="F128" s="39">
        <f>'District 2'!F57</f>
        <v>2.7759528458143263</v>
      </c>
      <c r="G128" s="39">
        <f>'District 2'!G57</f>
        <v>2.427288699850815</v>
      </c>
    </row>
    <row r="129" spans="1:7" x14ac:dyDescent="0.3">
      <c r="A129" s="37" t="s">
        <v>5</v>
      </c>
      <c r="B129" s="39">
        <f>'District 3'!B57</f>
        <v>2.1117332120729202</v>
      </c>
      <c r="C129" s="39">
        <f>'District 3'!C57</f>
        <v>2.4915356995540154</v>
      </c>
      <c r="D129" s="39">
        <f>'District 3'!D57</f>
        <v>1.7637641440316936</v>
      </c>
      <c r="E129" s="39">
        <f>'District 3'!E57</f>
        <v>2.1344403964189436</v>
      </c>
      <c r="F129" s="39">
        <f>'District 3'!F57</f>
        <v>1.8298859588929191</v>
      </c>
      <c r="G129" s="39">
        <f>'District 3'!G57</f>
        <v>2.0626900354972673</v>
      </c>
    </row>
    <row r="130" spans="1:7" x14ac:dyDescent="0.3">
      <c r="A130" s="37" t="s">
        <v>4</v>
      </c>
      <c r="B130" s="39">
        <f>'District 4'!B57</f>
        <v>2.6713540024897022</v>
      </c>
      <c r="C130" s="39">
        <f>'District 4'!C57</f>
        <v>3.1769564756962825</v>
      </c>
      <c r="D130" s="39">
        <f>'District 4'!D57</f>
        <v>3.1496724340668565</v>
      </c>
      <c r="E130" s="39">
        <f>'District 4'!E57</f>
        <v>6.7569323527118694</v>
      </c>
      <c r="F130" s="39">
        <f>'District 4'!F57</f>
        <v>6.702862122126148</v>
      </c>
      <c r="G130" s="39">
        <f>'District 4'!G57</f>
        <v>4.5126874733043056</v>
      </c>
    </row>
    <row r="131" spans="1:7" x14ac:dyDescent="0.3">
      <c r="A131" s="37" t="s">
        <v>3</v>
      </c>
      <c r="B131" s="39">
        <f>'District 5'!B57</f>
        <v>5.3973984539451978</v>
      </c>
      <c r="C131" s="39">
        <f>'District 5'!C57</f>
        <v>2.4076370246421654</v>
      </c>
      <c r="D131" s="39">
        <f>'District 5'!D57</f>
        <v>2.4062755666778965</v>
      </c>
      <c r="E131" s="39">
        <f>'District 5'!E57</f>
        <v>2.4034272873117062</v>
      </c>
      <c r="F131" s="39">
        <f>'District 5'!F57</f>
        <v>1.7877041707138304</v>
      </c>
      <c r="G131" s="39">
        <f>'District 5'!G57</f>
        <v>2.8799112987319986</v>
      </c>
    </row>
    <row r="132" spans="1:7" x14ac:dyDescent="0.3">
      <c r="A132" s="37" t="s">
        <v>2</v>
      </c>
      <c r="B132" s="39">
        <f>'District 6'!B57</f>
        <v>1.9090253948103146</v>
      </c>
      <c r="C132" s="39">
        <f>'District 6'!C57</f>
        <v>2.3746990069008755</v>
      </c>
      <c r="D132" s="39">
        <f>'District 6'!D57</f>
        <v>1.4134608589130488</v>
      </c>
      <c r="E132" s="39">
        <f>'District 6'!E57</f>
        <v>1.4011816632026342</v>
      </c>
      <c r="F132" s="39">
        <f>'District 6'!F57</f>
        <v>2.2914547071062588</v>
      </c>
      <c r="G132" s="39">
        <f>'District 6'!G57</f>
        <v>1.8785763397067168</v>
      </c>
    </row>
    <row r="133" spans="1:7" x14ac:dyDescent="0.3">
      <c r="A133" s="37" t="s">
        <v>7</v>
      </c>
      <c r="B133" s="39">
        <f>'Statewide Totals Check'!B57</f>
        <v>2.4440255482137307</v>
      </c>
      <c r="C133" s="39">
        <f>'Statewide Totals Check'!C57</f>
        <v>2.6672687664068042</v>
      </c>
      <c r="D133" s="39">
        <f>'Statewide Totals Check'!D57</f>
        <v>1.8966462399906026</v>
      </c>
      <c r="E133" s="39">
        <f>'Statewide Totals Check'!E57</f>
        <v>2.6587227254324959</v>
      </c>
      <c r="F133" s="39">
        <f>'Statewide Totals Check'!F57</f>
        <v>2.6735108544540691</v>
      </c>
      <c r="G133" s="39">
        <f>'Statewide Totals Check'!G57</f>
        <v>2.4693054332787558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3" sqref="C13"/>
    </sheetView>
  </sheetViews>
  <sheetFormatPr defaultRowHeight="14.4" x14ac:dyDescent="0.3"/>
  <cols>
    <col min="1" max="1" width="14" customWidth="1"/>
    <col min="2" max="2" width="9.109375" style="1"/>
    <col min="3" max="4" width="12" style="1" bestFit="1" customWidth="1"/>
    <col min="5" max="5" width="12.5546875" style="1" bestFit="1" customWidth="1"/>
    <col min="6" max="9" width="12" style="1" bestFit="1" customWidth="1"/>
    <col min="10" max="10" width="12" bestFit="1" customWidth="1"/>
    <col min="11" max="11" width="15.6640625" bestFit="1" customWidth="1"/>
    <col min="12" max="12" width="12" bestFit="1" customWidth="1"/>
  </cols>
  <sheetData>
    <row r="1" spans="1:12" ht="18.75" x14ac:dyDescent="0.3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x14ac:dyDescent="0.25">
      <c r="B2" s="1" t="s">
        <v>60</v>
      </c>
      <c r="C2" s="1" t="s">
        <v>61</v>
      </c>
      <c r="D2" s="1" t="s">
        <v>89</v>
      </c>
      <c r="E2" s="1" t="s">
        <v>8</v>
      </c>
      <c r="F2" s="1" t="s">
        <v>62</v>
      </c>
      <c r="G2" s="1" t="s">
        <v>69</v>
      </c>
      <c r="H2" s="1" t="s">
        <v>70</v>
      </c>
      <c r="I2" s="1" t="s">
        <v>71</v>
      </c>
      <c r="J2" s="1" t="s">
        <v>72</v>
      </c>
      <c r="K2" s="1" t="s">
        <v>73</v>
      </c>
      <c r="L2" s="1" t="s">
        <v>68</v>
      </c>
    </row>
    <row r="3" spans="1:12" ht="15" x14ac:dyDescent="0.25">
      <c r="B3" s="1" t="s">
        <v>59</v>
      </c>
      <c r="C3" s="1" t="s">
        <v>10</v>
      </c>
      <c r="D3" s="1" t="s">
        <v>10</v>
      </c>
      <c r="E3" s="1" t="s">
        <v>10</v>
      </c>
      <c r="F3" s="1" t="s">
        <v>10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</row>
    <row r="4" spans="1:12" ht="15" x14ac:dyDescent="0.25">
      <c r="A4" t="s">
        <v>0</v>
      </c>
      <c r="B4" s="39">
        <f>'Rate Comparison Data'!G4</f>
        <v>12.438169678266011</v>
      </c>
      <c r="C4" s="39">
        <f>'Rate Comparison Data'!G15</f>
        <v>4.5967148810983076</v>
      </c>
      <c r="D4" s="39">
        <f>'Rate Comparison Data'!G27</f>
        <v>2.9743449230636112</v>
      </c>
      <c r="E4" s="39">
        <f>'Rate Comparison Data'!G39</f>
        <v>4.8671098741040915</v>
      </c>
      <c r="F4" s="39">
        <f>'Rate Comparison Data'!G52</f>
        <v>6.2190848391330054</v>
      </c>
      <c r="G4" s="39">
        <f>'Rate Comparison Data'!G65</f>
        <v>1.2618433006936534</v>
      </c>
      <c r="H4" s="39">
        <f>'Rate Comparison Data'!G78</f>
        <v>2.6138182657225673</v>
      </c>
      <c r="I4" s="39">
        <f>'Rate Comparison Data'!G91</f>
        <v>2.3434232727167847</v>
      </c>
      <c r="J4" s="39">
        <f>'Rate Comparison Data'!G103</f>
        <v>5.7684265174567004</v>
      </c>
      <c r="K4" s="39">
        <f>'Rate Comparison Data'!G115</f>
        <v>3.3348715804046551</v>
      </c>
      <c r="L4" s="39">
        <f>'Rate Comparison Data'!G127</f>
        <v>2.3434232727167847</v>
      </c>
    </row>
    <row r="5" spans="1:12" ht="15" x14ac:dyDescent="0.25">
      <c r="A5" t="s">
        <v>6</v>
      </c>
      <c r="B5" s="39">
        <f>'Rate Comparison Data'!G5</f>
        <v>22.032312814030476</v>
      </c>
      <c r="C5" s="39">
        <f>'Rate Comparison Data'!G16</f>
        <v>8.4021531917912817</v>
      </c>
      <c r="D5" s="39">
        <f>'Rate Comparison Data'!G28</f>
        <v>5.7881499765673281</v>
      </c>
      <c r="E5" s="39">
        <f>'Rate Comparison Data'!G40</f>
        <v>10.08258383014954</v>
      </c>
      <c r="F5" s="39">
        <f>'Rate Comparison Data'!G53</f>
        <v>9.3357257686569817</v>
      </c>
      <c r="G5" s="39">
        <f>'Rate Comparison Data'!G66</f>
        <v>1.6804306383582566</v>
      </c>
      <c r="H5" s="39">
        <f>'Rate Comparison Data'!G79</f>
        <v>5.414720945821049</v>
      </c>
      <c r="I5" s="39">
        <f>'Rate Comparison Data'!G92</f>
        <v>2.987432245970234</v>
      </c>
      <c r="J5" s="39">
        <f>'Rate Comparison Data'!G104</f>
        <v>14.563732199104889</v>
      </c>
      <c r="K5" s="39">
        <f>'Rate Comparison Data'!G116</f>
        <v>2.427288699850815</v>
      </c>
      <c r="L5" s="39">
        <f>'Rate Comparison Data'!G128</f>
        <v>2.427288699850815</v>
      </c>
    </row>
    <row r="6" spans="1:12" ht="15" x14ac:dyDescent="0.25">
      <c r="A6" t="s">
        <v>5</v>
      </c>
      <c r="B6" s="39">
        <f>'Rate Comparison Data'!G6</f>
        <v>8.8207139675869985</v>
      </c>
      <c r="C6" s="39">
        <f>'Rate Comparison Data'!G17</f>
        <v>3.1754570283313197</v>
      </c>
      <c r="D6" s="39">
        <f>'Rate Comparison Data'!G29</f>
        <v>1.6827208184319813</v>
      </c>
      <c r="E6" s="39">
        <f>'Rate Comparison Data'!G41</f>
        <v>3.0397537365222886</v>
      </c>
      <c r="F6" s="39">
        <f>'Rate Comparison Data'!G54</f>
        <v>3.6368482204820238</v>
      </c>
      <c r="G6" s="39">
        <f>'Rate Comparison Data'!G67</f>
        <v>1.112766992834052</v>
      </c>
      <c r="H6" s="39">
        <f>'Rate Comparison Data'!G80</f>
        <v>1.5198768682611443</v>
      </c>
      <c r="I6" s="39">
        <f>'Rate Comparison Data'!G93</f>
        <v>1.0584856761104398</v>
      </c>
      <c r="J6" s="39">
        <f>'Rate Comparison Data'!G105</f>
        <v>3.8268328290146667</v>
      </c>
      <c r="K6" s="39">
        <f>'Rate Comparison Data'!G117</f>
        <v>1.0584856761104398</v>
      </c>
      <c r="L6" s="39">
        <f>'Rate Comparison Data'!G129</f>
        <v>2.0626900354972673</v>
      </c>
    </row>
    <row r="7" spans="1:12" ht="15" x14ac:dyDescent="0.25">
      <c r="A7" t="s">
        <v>4</v>
      </c>
      <c r="B7" s="39">
        <f>'Rate Comparison Data'!G7</f>
        <v>21.094190282189892</v>
      </c>
      <c r="C7" s="39">
        <f>'Rate Comparison Data'!G18</f>
        <v>8.6055900653710005</v>
      </c>
      <c r="D7" s="39">
        <f>'Rate Comparison Data'!G30</f>
        <v>5.3522572357795246</v>
      </c>
      <c r="E7" s="39">
        <f>'Rate Comparison Data'!G42</f>
        <v>9.8649447090838311</v>
      </c>
      <c r="F7" s="39">
        <f>'Rate Comparison Data'!G55</f>
        <v>5.8769883373265381</v>
      </c>
      <c r="G7" s="39">
        <f>'Rate Comparison Data'!G68</f>
        <v>2.4137630671162564</v>
      </c>
      <c r="H7" s="39">
        <f>'Rate Comparison Data'!G81</f>
        <v>4.7225799139231102</v>
      </c>
      <c r="I7" s="39">
        <f>'Rate Comparison Data'!G94</f>
        <v>3.8830101514478912</v>
      </c>
      <c r="J7" s="39">
        <f>'Rate Comparison Data'!G106</f>
        <v>10.389675810630843</v>
      </c>
      <c r="K7" s="39">
        <f>'Rate Comparison Data'!G118</f>
        <v>2.8335479483538664</v>
      </c>
      <c r="L7" s="39">
        <f>'Rate Comparison Data'!G130</f>
        <v>4.5126874733043056</v>
      </c>
    </row>
    <row r="8" spans="1:12" ht="15" x14ac:dyDescent="0.25">
      <c r="A8" t="s">
        <v>3</v>
      </c>
      <c r="B8" s="39">
        <f>'Rate Comparison Data'!G8</f>
        <v>19.079412354099492</v>
      </c>
      <c r="C8" s="39">
        <f>'Rate Comparison Data'!G19</f>
        <v>5.3998336851224984</v>
      </c>
      <c r="D8" s="39">
        <f>'Rate Comparison Data'!G31</f>
        <v>5.1598410768948311</v>
      </c>
      <c r="E8" s="39">
        <f>'Rate Comparison Data'!G43</f>
        <v>9.9596932414481625</v>
      </c>
      <c r="F8" s="39">
        <f>'Rate Comparison Data'!G56</f>
        <v>7.9197560715129969</v>
      </c>
      <c r="G8" s="39">
        <f>'Rate Comparison Data'!G69</f>
        <v>2.5199223863904989</v>
      </c>
      <c r="H8" s="39">
        <f>'Rate Comparison Data'!G82</f>
        <v>2.9999076028458322</v>
      </c>
      <c r="I8" s="39">
        <f>'Rate Comparison Data'!G95</f>
        <v>2.2799297781628325</v>
      </c>
      <c r="J8" s="39">
        <f>'Rate Comparison Data'!G107</f>
        <v>10.199685849675829</v>
      </c>
      <c r="K8" s="39">
        <f>'Rate Comparison Data'!G119</f>
        <v>2.9999076028458322</v>
      </c>
      <c r="L8" s="39">
        <f>'Rate Comparison Data'!G131</f>
        <v>2.8799112987319986</v>
      </c>
    </row>
    <row r="9" spans="1:12" ht="15" x14ac:dyDescent="0.25">
      <c r="A9" t="s">
        <v>2</v>
      </c>
      <c r="B9" s="39">
        <f>'Rate Comparison Data'!G9</f>
        <v>10.426098685372278</v>
      </c>
      <c r="C9" s="39">
        <f>'Rate Comparison Data'!G20</f>
        <v>3.9450103133841048</v>
      </c>
      <c r="D9" s="39">
        <f>'Rate Comparison Data'!G32</f>
        <v>1.6907187057360451</v>
      </c>
      <c r="E9" s="39">
        <f>'Rate Comparison Data'!G44</f>
        <v>4.978227300222799</v>
      </c>
      <c r="F9" s="39">
        <f>'Rate Comparison Data'!G57</f>
        <v>3.9450103133841048</v>
      </c>
      <c r="G9" s="39">
        <f>'Rate Comparison Data'!G70</f>
        <v>1.2210746208093659</v>
      </c>
      <c r="H9" s="39">
        <f>'Rate Comparison Data'!G83</f>
        <v>2.8178645095600752</v>
      </c>
      <c r="I9" s="39">
        <f>'Rate Comparison Data'!G96</f>
        <v>0.93928816985335839</v>
      </c>
      <c r="J9" s="39">
        <f>'Rate Comparison Data'!G108</f>
        <v>6.1993019210321654</v>
      </c>
      <c r="K9" s="39">
        <f>'Rate Comparison Data'!G120</f>
        <v>0.75143053588268671</v>
      </c>
      <c r="L9" s="39">
        <f>'Rate Comparison Data'!G132</f>
        <v>1.8785763397067168</v>
      </c>
    </row>
    <row r="10" spans="1:12" ht="15" x14ac:dyDescent="0.25">
      <c r="A10" t="s">
        <v>7</v>
      </c>
      <c r="B10" s="39">
        <f>'Rate Comparison Data'!G10</f>
        <v>12.85994710796659</v>
      </c>
      <c r="C10" s="39">
        <f>'Rate Comparison Data'!G21</f>
        <v>4.6696766114479447</v>
      </c>
      <c r="D10" s="39">
        <f>'Rate Comparison Data'!G33</f>
        <v>2.9093796689125937</v>
      </c>
      <c r="E10" s="39">
        <f>'Rate Comparison Data'!G45</f>
        <v>5.5009279454229709</v>
      </c>
      <c r="F10" s="39">
        <f>'Rate Comparison Data'!G58</f>
        <v>5.0975265627586195</v>
      </c>
      <c r="G10" s="39">
        <f>'Rate Comparison Data'!G71</f>
        <v>1.4791384031026211</v>
      </c>
      <c r="H10" s="39">
        <f>'Rate Comparison Data'!G84</f>
        <v>2.6159968451567019</v>
      </c>
      <c r="I10" s="39">
        <f>'Rate Comparison Data'!G97</f>
        <v>1.7969697955048374</v>
      </c>
      <c r="J10" s="39">
        <f>'Rate Comparison Data'!G109</f>
        <v>6.515543544245431</v>
      </c>
      <c r="K10" s="39">
        <f>'Rate Comparison Data'!G121</f>
        <v>1.8214183641511617</v>
      </c>
      <c r="L10" s="39">
        <f>'Rate Comparison Data'!G133</f>
        <v>2.4693054332787558</v>
      </c>
    </row>
    <row r="12" spans="1:12" ht="15" x14ac:dyDescent="0.25">
      <c r="A12" t="s">
        <v>74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26" baseType="lpstr">
      <vt:lpstr>District 1</vt:lpstr>
      <vt:lpstr>District 2</vt:lpstr>
      <vt:lpstr>District 3</vt:lpstr>
      <vt:lpstr>District 4</vt:lpstr>
      <vt:lpstr>District 5</vt:lpstr>
      <vt:lpstr>District 6</vt:lpstr>
      <vt:lpstr>Statewide Totals Check</vt:lpstr>
      <vt:lpstr>Rate Comparison Data</vt:lpstr>
      <vt:lpstr>5-Year Rate Comparison</vt:lpstr>
      <vt:lpstr>SHS Comparison</vt:lpstr>
      <vt:lpstr>Sheet1</vt:lpstr>
      <vt:lpstr>5-Year Rate Chart</vt:lpstr>
      <vt:lpstr>'District 1'!Print_Area</vt:lpstr>
      <vt:lpstr>'District 2'!Print_Area</vt:lpstr>
      <vt:lpstr>'District 3'!Print_Area</vt:lpstr>
      <vt:lpstr>'District 4'!Print_Area</vt:lpstr>
      <vt:lpstr>'District 5'!Print_Area</vt:lpstr>
      <vt:lpstr>'District 6'!Print_Area</vt:lpstr>
      <vt:lpstr>'Statewide Totals Check'!Print_Area</vt:lpstr>
      <vt:lpstr>'District 1'!Print_Titles</vt:lpstr>
      <vt:lpstr>'District 2'!Print_Titles</vt:lpstr>
      <vt:lpstr>'District 3'!Print_Titles</vt:lpstr>
      <vt:lpstr>'District 4'!Print_Titles</vt:lpstr>
      <vt:lpstr>'District 5'!Print_Titles</vt:lpstr>
      <vt:lpstr>'District 6'!Print_Titles</vt:lpstr>
      <vt:lpstr>'Statewide Totals Check'!Print_Titles</vt:lpstr>
    </vt:vector>
  </TitlesOfParts>
  <Company>Idaho Transportation Department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Rich</dc:creator>
  <cp:lastModifiedBy>Steven Rich</cp:lastModifiedBy>
  <cp:lastPrinted>2011-03-29T21:48:11Z</cp:lastPrinted>
  <dcterms:created xsi:type="dcterms:W3CDTF">2009-08-05T16:35:46Z</dcterms:created>
  <dcterms:modified xsi:type="dcterms:W3CDTF">2017-12-27T21:56:43Z</dcterms:modified>
</cp:coreProperties>
</file>