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2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rich\Documents\Steve\Annual Traffic Collision Reports\2021\Web\"/>
    </mc:Choice>
  </mc:AlternateContent>
  <bookViews>
    <workbookView xWindow="330" yWindow="-120" windowWidth="22215" windowHeight="8340" tabRatio="631"/>
  </bookViews>
  <sheets>
    <sheet name="District 1" sheetId="4" r:id="rId1"/>
    <sheet name="District 2" sheetId="5" r:id="rId2"/>
    <sheet name="District 3" sheetId="6" r:id="rId3"/>
    <sheet name="District 4" sheetId="7" r:id="rId4"/>
    <sheet name="District 5" sheetId="8" r:id="rId5"/>
    <sheet name="District 6" sheetId="9" r:id="rId6"/>
    <sheet name="Statewide Totals Check" sheetId="10" r:id="rId7"/>
    <sheet name="Rate Comparison Data" sheetId="3" r:id="rId8"/>
    <sheet name="5-Year Rate Comparison" sheetId="11" r:id="rId9"/>
    <sheet name="5-Year Rate Chart" sheetId="12" r:id="rId10"/>
    <sheet name="SHS Comparison" sheetId="13" r:id="rId11"/>
    <sheet name="Sheet1" sheetId="14" r:id="rId12"/>
  </sheets>
  <definedNames>
    <definedName name="_xlnm.Print_Area" localSheetId="0">'District 1'!$A$1:$G$61</definedName>
    <definedName name="_xlnm.Print_Area" localSheetId="1">'District 2'!$A$1:$G$61</definedName>
    <definedName name="_xlnm.Print_Area" localSheetId="2">'District 3'!$A$1:$G$61</definedName>
    <definedName name="_xlnm.Print_Area" localSheetId="3">'District 4'!$A$1:$G$61</definedName>
    <definedName name="_xlnm.Print_Area" localSheetId="4">'District 5'!$A$1:$G$61</definedName>
    <definedName name="_xlnm.Print_Area" localSheetId="5">'District 6'!$A$1:$G$61</definedName>
    <definedName name="_xlnm.Print_Area" localSheetId="6">'Statewide Totals Check'!$A$1:$G$61</definedName>
    <definedName name="_xlnm.Print_Titles" localSheetId="0">'District 1'!$1:$1</definedName>
    <definedName name="_xlnm.Print_Titles" localSheetId="1">'District 2'!$1:$1</definedName>
    <definedName name="_xlnm.Print_Titles" localSheetId="2">'District 3'!$1:$1</definedName>
    <definedName name="_xlnm.Print_Titles" localSheetId="3">'District 4'!$1:$1</definedName>
    <definedName name="_xlnm.Print_Titles" localSheetId="4">'District 5'!$1:$1</definedName>
    <definedName name="_xlnm.Print_Titles" localSheetId="5">'District 6'!$1:$1</definedName>
    <definedName name="_xlnm.Print_Titles" localSheetId="6">'Statewide Totals Check'!$1:$1</definedName>
  </definedNames>
  <calcPr calcId="162913"/>
</workbook>
</file>

<file path=xl/calcChain.xml><?xml version="1.0" encoding="utf-8"?>
<calcChain xmlns="http://schemas.openxmlformats.org/spreadsheetml/2006/main">
  <c r="Q18" i="11" l="1"/>
  <c r="F24" i="10"/>
  <c r="F20" i="10"/>
  <c r="E58" i="9"/>
  <c r="D58" i="9"/>
  <c r="E57" i="9"/>
  <c r="D57" i="9"/>
  <c r="E54" i="9"/>
  <c r="D54" i="9"/>
  <c r="E53" i="9"/>
  <c r="D53" i="9"/>
  <c r="E50" i="9"/>
  <c r="D50" i="9"/>
  <c r="E49" i="9"/>
  <c r="D49" i="9"/>
  <c r="E46" i="9"/>
  <c r="D46" i="9"/>
  <c r="E45" i="9"/>
  <c r="D45" i="9"/>
  <c r="E42" i="9"/>
  <c r="D42" i="9"/>
  <c r="E41" i="9"/>
  <c r="D41" i="9"/>
  <c r="E38" i="9"/>
  <c r="D38" i="9"/>
  <c r="E37" i="9"/>
  <c r="D37" i="9"/>
  <c r="E34" i="9"/>
  <c r="D34" i="9"/>
  <c r="E33" i="9"/>
  <c r="D33" i="9"/>
  <c r="E30" i="9"/>
  <c r="D30" i="9"/>
  <c r="E29" i="9"/>
  <c r="D29" i="9"/>
  <c r="E26" i="9"/>
  <c r="D26" i="9"/>
  <c r="E25" i="9"/>
  <c r="D25" i="9"/>
  <c r="E22" i="9"/>
  <c r="D22" i="9"/>
  <c r="E21" i="9"/>
  <c r="D21" i="9"/>
  <c r="E18" i="9"/>
  <c r="D18" i="9"/>
  <c r="E17" i="9"/>
  <c r="D17" i="9"/>
  <c r="E14" i="9"/>
  <c r="D14" i="9"/>
  <c r="E13" i="9"/>
  <c r="D13" i="9"/>
  <c r="E10" i="9"/>
  <c r="D10" i="9"/>
  <c r="E9" i="9"/>
  <c r="D9" i="9"/>
  <c r="E6" i="9"/>
  <c r="D6" i="9"/>
  <c r="E58" i="8"/>
  <c r="D58" i="8"/>
  <c r="E57" i="8"/>
  <c r="D57" i="8"/>
  <c r="E54" i="8"/>
  <c r="D54" i="8"/>
  <c r="E53" i="8"/>
  <c r="D53" i="8"/>
  <c r="E50" i="8"/>
  <c r="D50" i="8"/>
  <c r="E49" i="8"/>
  <c r="D49" i="8"/>
  <c r="E46" i="8"/>
  <c r="D46" i="8"/>
  <c r="E45" i="8"/>
  <c r="D45" i="8"/>
  <c r="E42" i="8"/>
  <c r="D42" i="8"/>
  <c r="E41" i="8"/>
  <c r="D41" i="8"/>
  <c r="E38" i="8"/>
  <c r="D38" i="8"/>
  <c r="E37" i="8"/>
  <c r="D37" i="8"/>
  <c r="E34" i="8"/>
  <c r="D34" i="8"/>
  <c r="E33" i="8"/>
  <c r="D33" i="8"/>
  <c r="E30" i="8"/>
  <c r="D30" i="8"/>
  <c r="E29" i="8"/>
  <c r="D29" i="8"/>
  <c r="E26" i="8"/>
  <c r="D26" i="8"/>
  <c r="E25" i="8"/>
  <c r="D25" i="8"/>
  <c r="E22" i="8"/>
  <c r="D22" i="8"/>
  <c r="E21" i="8"/>
  <c r="D21" i="8"/>
  <c r="E18" i="8"/>
  <c r="D18" i="8"/>
  <c r="E17" i="8"/>
  <c r="D17" i="8"/>
  <c r="E14" i="8"/>
  <c r="D14" i="8"/>
  <c r="E13" i="8"/>
  <c r="D13" i="8"/>
  <c r="E10" i="8"/>
  <c r="D10" i="8"/>
  <c r="E9" i="8"/>
  <c r="D9" i="8"/>
  <c r="E6" i="8"/>
  <c r="D6" i="8"/>
  <c r="E58" i="7"/>
  <c r="D58" i="7"/>
  <c r="E57" i="7"/>
  <c r="D57" i="7"/>
  <c r="E54" i="7"/>
  <c r="D54" i="7"/>
  <c r="E53" i="7"/>
  <c r="D53" i="7"/>
  <c r="E50" i="7"/>
  <c r="D50" i="7"/>
  <c r="E49" i="7"/>
  <c r="D49" i="7"/>
  <c r="E46" i="7"/>
  <c r="D46" i="7"/>
  <c r="E45" i="7"/>
  <c r="D45" i="7"/>
  <c r="E42" i="7"/>
  <c r="D42" i="7"/>
  <c r="E41" i="7"/>
  <c r="D41" i="7"/>
  <c r="E38" i="7"/>
  <c r="D38" i="7"/>
  <c r="E37" i="7"/>
  <c r="D37" i="7"/>
  <c r="E34" i="7"/>
  <c r="D34" i="7"/>
  <c r="E33" i="7"/>
  <c r="D33" i="7"/>
  <c r="E30" i="7"/>
  <c r="D30" i="7"/>
  <c r="E29" i="7"/>
  <c r="D29" i="7"/>
  <c r="E26" i="7"/>
  <c r="D26" i="7"/>
  <c r="E25" i="7"/>
  <c r="D25" i="7"/>
  <c r="E22" i="7"/>
  <c r="D22" i="7"/>
  <c r="E21" i="7"/>
  <c r="D21" i="7"/>
  <c r="E18" i="7"/>
  <c r="D18" i="7"/>
  <c r="E17" i="7"/>
  <c r="D17" i="7"/>
  <c r="E14" i="7"/>
  <c r="D14" i="7"/>
  <c r="E13" i="7"/>
  <c r="D13" i="7"/>
  <c r="E10" i="7"/>
  <c r="D10" i="7"/>
  <c r="E9" i="7"/>
  <c r="D9" i="7"/>
  <c r="E6" i="7"/>
  <c r="D6" i="7"/>
  <c r="E58" i="6"/>
  <c r="D58" i="6"/>
  <c r="E57" i="6"/>
  <c r="D57" i="6"/>
  <c r="E54" i="6"/>
  <c r="D54" i="6"/>
  <c r="E53" i="6"/>
  <c r="D53" i="6"/>
  <c r="E50" i="6"/>
  <c r="D50" i="6"/>
  <c r="E49" i="6"/>
  <c r="D49" i="6"/>
  <c r="E46" i="6"/>
  <c r="D46" i="6"/>
  <c r="E45" i="6"/>
  <c r="D45" i="6"/>
  <c r="E42" i="6"/>
  <c r="D42" i="6"/>
  <c r="E41" i="6"/>
  <c r="D41" i="6"/>
  <c r="E38" i="6"/>
  <c r="D38" i="6"/>
  <c r="C38" i="6"/>
  <c r="B38" i="6"/>
  <c r="E37" i="6"/>
  <c r="D37" i="6"/>
  <c r="E34" i="6"/>
  <c r="D34" i="6"/>
  <c r="E33" i="6"/>
  <c r="D33" i="6"/>
  <c r="E30" i="6"/>
  <c r="D30" i="6"/>
  <c r="E29" i="6"/>
  <c r="D29" i="6"/>
  <c r="E26" i="6"/>
  <c r="D26" i="6"/>
  <c r="E25" i="6"/>
  <c r="D25" i="6"/>
  <c r="E22" i="6"/>
  <c r="D22" i="6"/>
  <c r="E21" i="6"/>
  <c r="D21" i="6"/>
  <c r="E18" i="6"/>
  <c r="D18" i="6"/>
  <c r="E17" i="6"/>
  <c r="D17" i="6"/>
  <c r="E14" i="6"/>
  <c r="D14" i="6"/>
  <c r="E13" i="6"/>
  <c r="D13" i="6"/>
  <c r="E10" i="6"/>
  <c r="D10" i="6"/>
  <c r="E9" i="6"/>
  <c r="D9" i="6"/>
  <c r="E6" i="6"/>
  <c r="D6" i="6"/>
  <c r="E58" i="5"/>
  <c r="D58" i="5"/>
  <c r="E57" i="5"/>
  <c r="D57" i="5"/>
  <c r="E54" i="5"/>
  <c r="D54" i="5"/>
  <c r="E53" i="5"/>
  <c r="D53" i="5"/>
  <c r="E50" i="5"/>
  <c r="D50" i="5"/>
  <c r="E49" i="5"/>
  <c r="D49" i="5"/>
  <c r="E46" i="5"/>
  <c r="D46" i="5"/>
  <c r="E45" i="5"/>
  <c r="D45" i="5"/>
  <c r="E42" i="5"/>
  <c r="D42" i="5"/>
  <c r="E41" i="5"/>
  <c r="D41" i="5"/>
  <c r="E38" i="5"/>
  <c r="D38" i="5"/>
  <c r="C38" i="5"/>
  <c r="B38" i="5"/>
  <c r="E37" i="5"/>
  <c r="D37" i="5"/>
  <c r="E34" i="5"/>
  <c r="D34" i="5"/>
  <c r="E33" i="5"/>
  <c r="D33" i="5"/>
  <c r="E30" i="5"/>
  <c r="D30" i="5"/>
  <c r="E29" i="5"/>
  <c r="D29" i="5"/>
  <c r="E26" i="5"/>
  <c r="D26" i="5"/>
  <c r="E25" i="5"/>
  <c r="D25" i="5"/>
  <c r="E22" i="5"/>
  <c r="D22" i="5"/>
  <c r="E21" i="5"/>
  <c r="D21" i="5"/>
  <c r="E18" i="5"/>
  <c r="D18" i="5"/>
  <c r="E17" i="5"/>
  <c r="D17" i="5"/>
  <c r="E14" i="5"/>
  <c r="D14" i="5"/>
  <c r="E13" i="5"/>
  <c r="D13" i="5"/>
  <c r="E10" i="5"/>
  <c r="D10" i="5"/>
  <c r="E9" i="5"/>
  <c r="D9" i="5"/>
  <c r="E6" i="5"/>
  <c r="D6" i="5"/>
  <c r="A61" i="10"/>
  <c r="A61" i="9"/>
  <c r="A61" i="8"/>
  <c r="A61" i="7"/>
  <c r="A61" i="6"/>
  <c r="A61" i="5"/>
  <c r="E58" i="4" l="1"/>
  <c r="D58" i="4"/>
  <c r="E57" i="4"/>
  <c r="D57" i="4"/>
  <c r="E54" i="4"/>
  <c r="D54" i="4"/>
  <c r="E53" i="4"/>
  <c r="D53" i="4"/>
  <c r="E50" i="4"/>
  <c r="D50" i="4"/>
  <c r="E49" i="4"/>
  <c r="D49" i="4"/>
  <c r="E46" i="4"/>
  <c r="D46" i="4"/>
  <c r="E45" i="4"/>
  <c r="D45" i="4"/>
  <c r="E42" i="4"/>
  <c r="D42" i="4"/>
  <c r="E41" i="4"/>
  <c r="D41" i="4"/>
  <c r="E38" i="4"/>
  <c r="D38" i="4"/>
  <c r="C38" i="4"/>
  <c r="B38" i="4"/>
  <c r="E37" i="4"/>
  <c r="D37" i="4"/>
  <c r="E34" i="4"/>
  <c r="D34" i="4"/>
  <c r="E33" i="4"/>
  <c r="D33" i="4"/>
  <c r="E30" i="4"/>
  <c r="D30" i="4"/>
  <c r="E29" i="4"/>
  <c r="D29" i="4"/>
  <c r="E26" i="4"/>
  <c r="D26" i="4"/>
  <c r="E25" i="4"/>
  <c r="D25" i="4"/>
  <c r="E22" i="4"/>
  <c r="D22" i="4"/>
  <c r="E21" i="4"/>
  <c r="D21" i="4"/>
  <c r="E18" i="4"/>
  <c r="D18" i="4"/>
  <c r="E17" i="4"/>
  <c r="D17" i="4"/>
  <c r="E14" i="4"/>
  <c r="D14" i="4"/>
  <c r="E13" i="4"/>
  <c r="D13" i="4"/>
  <c r="E10" i="4"/>
  <c r="D10" i="4"/>
  <c r="E9" i="4"/>
  <c r="D9" i="4"/>
  <c r="E6" i="4"/>
  <c r="D6" i="4"/>
  <c r="F3" i="10" l="1"/>
  <c r="E3" i="10"/>
  <c r="D3" i="10"/>
  <c r="C3" i="10"/>
  <c r="B3" i="10"/>
  <c r="F14" i="13" l="1"/>
  <c r="E14" i="13"/>
  <c r="D14" i="13"/>
  <c r="C14" i="13"/>
  <c r="B14" i="13"/>
  <c r="F3" i="13"/>
  <c r="E3" i="13"/>
  <c r="D3" i="13"/>
  <c r="C3" i="13"/>
  <c r="B3" i="13"/>
  <c r="F58" i="9"/>
  <c r="F57" i="9"/>
  <c r="F54" i="9"/>
  <c r="F53" i="9"/>
  <c r="F50" i="9"/>
  <c r="F49" i="9"/>
  <c r="F46" i="9"/>
  <c r="F45" i="9"/>
  <c r="F42" i="9"/>
  <c r="F41" i="9"/>
  <c r="F38" i="9"/>
  <c r="F37" i="9"/>
  <c r="F34" i="9"/>
  <c r="F33" i="9"/>
  <c r="F30" i="9"/>
  <c r="F29" i="9"/>
  <c r="F26" i="9"/>
  <c r="F25" i="9"/>
  <c r="F22" i="9"/>
  <c r="F21" i="9"/>
  <c r="F18" i="9"/>
  <c r="F17" i="9"/>
  <c r="F14" i="9"/>
  <c r="F13" i="9"/>
  <c r="F10" i="9"/>
  <c r="F9" i="9"/>
  <c r="F6" i="9"/>
  <c r="F58" i="8"/>
  <c r="F57" i="8"/>
  <c r="F54" i="8"/>
  <c r="F53" i="8"/>
  <c r="F50" i="8"/>
  <c r="F49" i="8"/>
  <c r="F46" i="8"/>
  <c r="F45" i="8"/>
  <c r="F42" i="8"/>
  <c r="F41" i="8"/>
  <c r="F38" i="8"/>
  <c r="F37" i="8"/>
  <c r="F34" i="8"/>
  <c r="F33" i="8"/>
  <c r="F30" i="8"/>
  <c r="F29" i="8"/>
  <c r="F26" i="8"/>
  <c r="F25" i="8"/>
  <c r="F22" i="8"/>
  <c r="F21" i="8"/>
  <c r="F18" i="8"/>
  <c r="F17" i="8"/>
  <c r="F14" i="8"/>
  <c r="F13" i="8"/>
  <c r="F10" i="8"/>
  <c r="F9" i="8"/>
  <c r="F6" i="8"/>
  <c r="F58" i="7"/>
  <c r="F57" i="7"/>
  <c r="F54" i="7"/>
  <c r="F53" i="7"/>
  <c r="F50" i="7"/>
  <c r="F49" i="7"/>
  <c r="F46" i="7"/>
  <c r="F45" i="7"/>
  <c r="F42" i="7"/>
  <c r="F41" i="7"/>
  <c r="F38" i="7"/>
  <c r="F37" i="7"/>
  <c r="F34" i="7"/>
  <c r="F33" i="7"/>
  <c r="F30" i="7"/>
  <c r="F29" i="7"/>
  <c r="F26" i="7"/>
  <c r="F25" i="7"/>
  <c r="F22" i="7"/>
  <c r="F21" i="7"/>
  <c r="F18" i="7"/>
  <c r="F17" i="7"/>
  <c r="F14" i="7"/>
  <c r="F13" i="7"/>
  <c r="F10" i="7"/>
  <c r="F9" i="7"/>
  <c r="F6" i="7"/>
  <c r="F58" i="6"/>
  <c r="F57" i="6"/>
  <c r="F54" i="6"/>
  <c r="F53" i="6"/>
  <c r="F50" i="6"/>
  <c r="F49" i="6"/>
  <c r="F46" i="6"/>
  <c r="F45" i="6"/>
  <c r="F42" i="6"/>
  <c r="F41" i="6"/>
  <c r="F38" i="6"/>
  <c r="F37" i="6"/>
  <c r="F34" i="6"/>
  <c r="F33" i="6"/>
  <c r="F30" i="6"/>
  <c r="F29" i="6"/>
  <c r="F26" i="6"/>
  <c r="F25" i="6"/>
  <c r="F22" i="6"/>
  <c r="F21" i="6"/>
  <c r="F18" i="6"/>
  <c r="F17" i="6"/>
  <c r="F14" i="6"/>
  <c r="F13" i="6"/>
  <c r="F10" i="6"/>
  <c r="F9" i="6"/>
  <c r="F6" i="6"/>
  <c r="F9" i="5"/>
  <c r="F58" i="5"/>
  <c r="F57" i="5"/>
  <c r="F54" i="5"/>
  <c r="F53" i="5"/>
  <c r="F50" i="5"/>
  <c r="F49" i="5"/>
  <c r="F46" i="5"/>
  <c r="F45" i="5"/>
  <c r="F42" i="5"/>
  <c r="F41" i="5"/>
  <c r="F38" i="5"/>
  <c r="F37" i="5"/>
  <c r="F34" i="5"/>
  <c r="F33" i="5"/>
  <c r="F30" i="5"/>
  <c r="F29" i="5"/>
  <c r="F26" i="5"/>
  <c r="F25" i="5"/>
  <c r="F22" i="5"/>
  <c r="F21" i="5"/>
  <c r="F18" i="5"/>
  <c r="F17" i="5"/>
  <c r="F14" i="5"/>
  <c r="F13" i="5"/>
  <c r="F10" i="5"/>
  <c r="F6" i="5"/>
  <c r="F38" i="4" l="1"/>
  <c r="F34" i="4"/>
  <c r="E6" i="13" l="1"/>
  <c r="D6" i="13"/>
  <c r="C6" i="13"/>
  <c r="B6" i="13"/>
  <c r="E5" i="13"/>
  <c r="D5" i="13"/>
  <c r="C5" i="13"/>
  <c r="B5" i="13"/>
  <c r="B27" i="13" s="1"/>
  <c r="E7" i="13"/>
  <c r="D7" i="13"/>
  <c r="C7" i="13"/>
  <c r="B7" i="13"/>
  <c r="E8" i="13"/>
  <c r="D8" i="13"/>
  <c r="C8" i="13"/>
  <c r="B8" i="13"/>
  <c r="E9" i="13"/>
  <c r="D9" i="13"/>
  <c r="C9" i="13"/>
  <c r="B9" i="13"/>
  <c r="E4" i="13"/>
  <c r="D4" i="13"/>
  <c r="C4" i="13"/>
  <c r="B4" i="13"/>
  <c r="B10" i="13" l="1"/>
  <c r="E10" i="13"/>
  <c r="C10" i="13"/>
  <c r="D10" i="13"/>
  <c r="F21" i="13"/>
  <c r="E27" i="13"/>
  <c r="M8" i="10"/>
  <c r="L8" i="10"/>
  <c r="K8" i="10"/>
  <c r="J8" i="10"/>
  <c r="N8" i="10" l="1"/>
  <c r="B25" i="13" l="1"/>
  <c r="C25" i="13"/>
  <c r="D25" i="13"/>
  <c r="E25" i="13"/>
  <c r="F6" i="4" l="1"/>
  <c r="F9" i="13" l="1"/>
  <c r="F8" i="13"/>
  <c r="F7" i="13"/>
  <c r="F6" i="13"/>
  <c r="F5" i="13"/>
  <c r="F4" i="13"/>
  <c r="F25" i="13"/>
  <c r="F125" i="3"/>
  <c r="E125" i="3"/>
  <c r="D125" i="3"/>
  <c r="C125" i="3"/>
  <c r="B125" i="3"/>
  <c r="F113" i="3"/>
  <c r="E113" i="3"/>
  <c r="D113" i="3"/>
  <c r="C113" i="3"/>
  <c r="B113" i="3"/>
  <c r="F101" i="3"/>
  <c r="E101" i="3"/>
  <c r="D101" i="3"/>
  <c r="C101" i="3"/>
  <c r="B101" i="3"/>
  <c r="F89" i="3"/>
  <c r="E89" i="3"/>
  <c r="D89" i="3"/>
  <c r="C89" i="3"/>
  <c r="B89" i="3"/>
  <c r="F76" i="3"/>
  <c r="E76" i="3"/>
  <c r="D76" i="3"/>
  <c r="C76" i="3"/>
  <c r="B76" i="3"/>
  <c r="F63" i="3"/>
  <c r="E63" i="3"/>
  <c r="D63" i="3"/>
  <c r="C63" i="3"/>
  <c r="B63" i="3"/>
  <c r="F50" i="3"/>
  <c r="E50" i="3"/>
  <c r="D50" i="3"/>
  <c r="C50" i="3"/>
  <c r="B50" i="3"/>
  <c r="F37" i="3"/>
  <c r="E37" i="3"/>
  <c r="D37" i="3"/>
  <c r="C37" i="3"/>
  <c r="B37" i="3"/>
  <c r="F25" i="3"/>
  <c r="E25" i="3"/>
  <c r="D25" i="3"/>
  <c r="C25" i="3"/>
  <c r="B25" i="3"/>
  <c r="F13" i="3"/>
  <c r="E13" i="3"/>
  <c r="D13" i="3"/>
  <c r="C13" i="3"/>
  <c r="B13" i="3"/>
  <c r="C2" i="3"/>
  <c r="D2" i="3"/>
  <c r="E2" i="3"/>
  <c r="F2" i="3"/>
  <c r="B2" i="3"/>
  <c r="E16" i="10"/>
  <c r="F10" i="13" l="1"/>
  <c r="B26" i="13" l="1"/>
  <c r="E32" i="13"/>
  <c r="E132" i="3"/>
  <c r="E120" i="3"/>
  <c r="E108" i="3"/>
  <c r="E96" i="3"/>
  <c r="E57" i="3"/>
  <c r="E44" i="3"/>
  <c r="E9" i="3"/>
  <c r="E119" i="3"/>
  <c r="E107" i="3"/>
  <c r="E95" i="3"/>
  <c r="E69" i="3"/>
  <c r="E56" i="3"/>
  <c r="E43" i="3"/>
  <c r="E31" i="3"/>
  <c r="E8" i="3"/>
  <c r="E118" i="3"/>
  <c r="E106" i="3"/>
  <c r="E94" i="3"/>
  <c r="E81" i="3"/>
  <c r="E42" i="3"/>
  <c r="E18" i="3"/>
  <c r="E129" i="3"/>
  <c r="E105" i="3"/>
  <c r="E93" i="3"/>
  <c r="E80" i="3"/>
  <c r="E67" i="3"/>
  <c r="E41" i="3"/>
  <c r="E29" i="3"/>
  <c r="E17" i="3"/>
  <c r="E6" i="3"/>
  <c r="E128" i="3"/>
  <c r="E116" i="3"/>
  <c r="E104" i="3"/>
  <c r="E92" i="3"/>
  <c r="E79" i="3"/>
  <c r="E40" i="3"/>
  <c r="E28" i="3"/>
  <c r="F57" i="4"/>
  <c r="F127" i="3" s="1"/>
  <c r="E127" i="3"/>
  <c r="E115" i="3"/>
  <c r="E103" i="3"/>
  <c r="E78" i="3"/>
  <c r="E39" i="3"/>
  <c r="E27" i="3"/>
  <c r="G10" i="13"/>
  <c r="E5" i="10"/>
  <c r="F132" i="3"/>
  <c r="F120" i="3"/>
  <c r="F108" i="3"/>
  <c r="F96" i="3"/>
  <c r="F83" i="3"/>
  <c r="F70" i="3"/>
  <c r="F44" i="3"/>
  <c r="F32" i="3"/>
  <c r="F20" i="3"/>
  <c r="F9" i="3"/>
  <c r="F131" i="3"/>
  <c r="F119" i="3"/>
  <c r="F107" i="3"/>
  <c r="F95" i="3"/>
  <c r="F82" i="3"/>
  <c r="F69" i="3"/>
  <c r="F43" i="3"/>
  <c r="F31" i="3"/>
  <c r="F19" i="3"/>
  <c r="F8" i="3"/>
  <c r="F130" i="3"/>
  <c r="F118" i="3"/>
  <c r="F106" i="3"/>
  <c r="F94" i="3"/>
  <c r="F81" i="3"/>
  <c r="F68" i="3"/>
  <c r="F55" i="3"/>
  <c r="F42" i="3"/>
  <c r="F30" i="3"/>
  <c r="F18" i="3"/>
  <c r="F7" i="3"/>
  <c r="F6" i="3"/>
  <c r="F129" i="3"/>
  <c r="F117" i="3"/>
  <c r="F105" i="3"/>
  <c r="F93" i="3"/>
  <c r="F80" i="3"/>
  <c r="F67" i="3"/>
  <c r="F54" i="3"/>
  <c r="F41" i="3"/>
  <c r="F29" i="3"/>
  <c r="F17" i="3"/>
  <c r="F128" i="3"/>
  <c r="F116" i="3"/>
  <c r="F104" i="3"/>
  <c r="F92" i="3"/>
  <c r="F79" i="3"/>
  <c r="F66" i="3"/>
  <c r="F53" i="3"/>
  <c r="F40" i="3"/>
  <c r="F28" i="3"/>
  <c r="F16" i="3"/>
  <c r="F5" i="3"/>
  <c r="G5" i="4"/>
  <c r="G4" i="13"/>
  <c r="G5" i="13"/>
  <c r="G6" i="13"/>
  <c r="G7" i="13"/>
  <c r="G8" i="13"/>
  <c r="G9" i="13"/>
  <c r="G15" i="13"/>
  <c r="G16" i="13"/>
  <c r="G17" i="13"/>
  <c r="G18" i="13"/>
  <c r="G19" i="13"/>
  <c r="G20" i="13"/>
  <c r="C26" i="13"/>
  <c r="D26" i="13"/>
  <c r="E26" i="13"/>
  <c r="F26" i="13"/>
  <c r="C27" i="13"/>
  <c r="D27" i="13"/>
  <c r="F27" i="13"/>
  <c r="B28" i="13"/>
  <c r="C28" i="13"/>
  <c r="D28" i="13"/>
  <c r="E28" i="13"/>
  <c r="F28" i="13"/>
  <c r="B29" i="13"/>
  <c r="C29" i="13"/>
  <c r="D29" i="13"/>
  <c r="E29" i="13"/>
  <c r="F29" i="13"/>
  <c r="B30" i="13"/>
  <c r="C30" i="13"/>
  <c r="D30" i="13"/>
  <c r="E30" i="13"/>
  <c r="F30" i="13"/>
  <c r="B31" i="13"/>
  <c r="C31" i="13"/>
  <c r="D31" i="13"/>
  <c r="E31" i="13"/>
  <c r="F31" i="13"/>
  <c r="B32" i="13"/>
  <c r="C32" i="13"/>
  <c r="D32" i="13"/>
  <c r="B5" i="3"/>
  <c r="C5" i="3"/>
  <c r="D5" i="3"/>
  <c r="E5" i="3"/>
  <c r="B6" i="3"/>
  <c r="C6" i="3"/>
  <c r="D6" i="3"/>
  <c r="B7" i="3"/>
  <c r="C7" i="3"/>
  <c r="D7" i="3"/>
  <c r="E7" i="3"/>
  <c r="B8" i="3"/>
  <c r="C8" i="3"/>
  <c r="D8" i="3"/>
  <c r="B9" i="3"/>
  <c r="C9" i="3"/>
  <c r="D9" i="3"/>
  <c r="B16" i="3"/>
  <c r="C16" i="3"/>
  <c r="D16" i="3"/>
  <c r="E16" i="3"/>
  <c r="B17" i="3"/>
  <c r="C17" i="3"/>
  <c r="D17" i="3"/>
  <c r="B18" i="3"/>
  <c r="C18" i="3"/>
  <c r="D18" i="3"/>
  <c r="B19" i="3"/>
  <c r="C19" i="3"/>
  <c r="D19" i="3"/>
  <c r="E19" i="3"/>
  <c r="B20" i="3"/>
  <c r="C20" i="3"/>
  <c r="D20" i="3"/>
  <c r="E20" i="3"/>
  <c r="B28" i="3"/>
  <c r="C28" i="3"/>
  <c r="D28" i="3"/>
  <c r="B29" i="3"/>
  <c r="C29" i="3"/>
  <c r="D29" i="3"/>
  <c r="B30" i="3"/>
  <c r="C30" i="3"/>
  <c r="D30" i="3"/>
  <c r="E30" i="3"/>
  <c r="B31" i="3"/>
  <c r="C31" i="3"/>
  <c r="D31" i="3"/>
  <c r="B32" i="3"/>
  <c r="C32" i="3"/>
  <c r="D32" i="3"/>
  <c r="E32" i="3"/>
  <c r="B40" i="3"/>
  <c r="C40" i="3"/>
  <c r="D40" i="3"/>
  <c r="B41" i="3"/>
  <c r="C41" i="3"/>
  <c r="D41" i="3"/>
  <c r="B42" i="3"/>
  <c r="C42" i="3"/>
  <c r="D42" i="3"/>
  <c r="B43" i="3"/>
  <c r="C43" i="3"/>
  <c r="D43" i="3"/>
  <c r="B44" i="3"/>
  <c r="C44" i="3"/>
  <c r="D44" i="3"/>
  <c r="B53" i="3"/>
  <c r="C53" i="3"/>
  <c r="D53" i="3"/>
  <c r="E53" i="3"/>
  <c r="B54" i="3"/>
  <c r="C54" i="3"/>
  <c r="D54" i="3"/>
  <c r="E54" i="3"/>
  <c r="B55" i="3"/>
  <c r="C55" i="3"/>
  <c r="D55" i="3"/>
  <c r="E55" i="3"/>
  <c r="B56" i="3"/>
  <c r="C56" i="3"/>
  <c r="D56" i="3"/>
  <c r="B57" i="3"/>
  <c r="C57" i="3"/>
  <c r="D57" i="3"/>
  <c r="B66" i="3"/>
  <c r="C66" i="3"/>
  <c r="D66" i="3"/>
  <c r="E66" i="3"/>
  <c r="B67" i="3"/>
  <c r="C67" i="3"/>
  <c r="D67" i="3"/>
  <c r="B68" i="3"/>
  <c r="C68" i="3"/>
  <c r="D68" i="3"/>
  <c r="E68" i="3"/>
  <c r="B69" i="3"/>
  <c r="C69" i="3"/>
  <c r="D69" i="3"/>
  <c r="B70" i="3"/>
  <c r="C70" i="3"/>
  <c r="D70" i="3"/>
  <c r="E70" i="3"/>
  <c r="B79" i="3"/>
  <c r="C79" i="3"/>
  <c r="D79" i="3"/>
  <c r="B80" i="3"/>
  <c r="C80" i="3"/>
  <c r="D80" i="3"/>
  <c r="B81" i="3"/>
  <c r="C81" i="3"/>
  <c r="D81" i="3"/>
  <c r="B82" i="3"/>
  <c r="C82" i="3"/>
  <c r="D82" i="3"/>
  <c r="E82" i="3"/>
  <c r="B83" i="3"/>
  <c r="C83" i="3"/>
  <c r="D83" i="3"/>
  <c r="E83" i="3"/>
  <c r="B92" i="3"/>
  <c r="C92" i="3"/>
  <c r="D92" i="3"/>
  <c r="B93" i="3"/>
  <c r="C93" i="3"/>
  <c r="D93" i="3"/>
  <c r="B94" i="3"/>
  <c r="C94" i="3"/>
  <c r="D94" i="3"/>
  <c r="B95" i="3"/>
  <c r="C95" i="3"/>
  <c r="D95" i="3"/>
  <c r="B96" i="3"/>
  <c r="C96" i="3"/>
  <c r="D96" i="3"/>
  <c r="B104" i="3"/>
  <c r="C104" i="3"/>
  <c r="D104" i="3"/>
  <c r="B105" i="3"/>
  <c r="C105" i="3"/>
  <c r="D105" i="3"/>
  <c r="B106" i="3"/>
  <c r="C106" i="3"/>
  <c r="D106" i="3"/>
  <c r="B107" i="3"/>
  <c r="C107" i="3"/>
  <c r="D107" i="3"/>
  <c r="B108" i="3"/>
  <c r="C108" i="3"/>
  <c r="D108" i="3"/>
  <c r="B116" i="3"/>
  <c r="C116" i="3"/>
  <c r="D116" i="3"/>
  <c r="B117" i="3"/>
  <c r="C117" i="3"/>
  <c r="D117" i="3"/>
  <c r="E117" i="3"/>
  <c r="B118" i="3"/>
  <c r="C118" i="3"/>
  <c r="D118" i="3"/>
  <c r="B119" i="3"/>
  <c r="C119" i="3"/>
  <c r="D119" i="3"/>
  <c r="B120" i="3"/>
  <c r="C120" i="3"/>
  <c r="D120" i="3"/>
  <c r="B128" i="3"/>
  <c r="C128" i="3"/>
  <c r="D128" i="3"/>
  <c r="B129" i="3"/>
  <c r="C129" i="3"/>
  <c r="D129" i="3"/>
  <c r="B130" i="3"/>
  <c r="C130" i="3"/>
  <c r="D130" i="3"/>
  <c r="E130" i="3"/>
  <c r="B131" i="3"/>
  <c r="C131" i="3"/>
  <c r="D131" i="3"/>
  <c r="E131" i="3"/>
  <c r="B132" i="3"/>
  <c r="C132" i="3"/>
  <c r="D132" i="3"/>
  <c r="B5" i="10"/>
  <c r="B6" i="10" s="1"/>
  <c r="B10" i="3" s="1"/>
  <c r="C5" i="10"/>
  <c r="D5" i="10"/>
  <c r="F5" i="10"/>
  <c r="B8" i="10"/>
  <c r="C8" i="10"/>
  <c r="C9" i="10" s="1"/>
  <c r="C21" i="3" s="1"/>
  <c r="D8" i="10"/>
  <c r="D9" i="10" s="1"/>
  <c r="D21" i="3" s="1"/>
  <c r="E8" i="10"/>
  <c r="E9" i="10" s="1"/>
  <c r="E21" i="3" s="1"/>
  <c r="F8" i="10"/>
  <c r="F9" i="10" s="1"/>
  <c r="F21" i="3" s="1"/>
  <c r="B12" i="10"/>
  <c r="C12" i="10"/>
  <c r="C13" i="10" s="1"/>
  <c r="C33" i="3" s="1"/>
  <c r="D12" i="10"/>
  <c r="D13" i="10" s="1"/>
  <c r="D33" i="3" s="1"/>
  <c r="E12" i="10"/>
  <c r="E13" i="10" s="1"/>
  <c r="E33" i="3" s="1"/>
  <c r="F12" i="10"/>
  <c r="B16" i="10"/>
  <c r="B17" i="10" s="1"/>
  <c r="B45" i="3" s="1"/>
  <c r="C16" i="10"/>
  <c r="C17" i="10" s="1"/>
  <c r="C45" i="3" s="1"/>
  <c r="D16" i="10"/>
  <c r="D17" i="10" s="1"/>
  <c r="D45" i="3" s="1"/>
  <c r="F16" i="10"/>
  <c r="F17" i="10" s="1"/>
  <c r="F45" i="3" s="1"/>
  <c r="B20" i="10"/>
  <c r="B21" i="10" s="1"/>
  <c r="B58" i="3" s="1"/>
  <c r="C20" i="10"/>
  <c r="D20" i="10"/>
  <c r="D21" i="10" s="1"/>
  <c r="D58" i="3" s="1"/>
  <c r="E20" i="10"/>
  <c r="E21" i="10" s="1"/>
  <c r="E58" i="3" s="1"/>
  <c r="F21" i="10"/>
  <c r="F58" i="3" s="1"/>
  <c r="B24" i="10"/>
  <c r="B25" i="10" s="1"/>
  <c r="B71" i="3" s="1"/>
  <c r="C24" i="10"/>
  <c r="C25" i="10" s="1"/>
  <c r="C71" i="3" s="1"/>
  <c r="D24" i="10"/>
  <c r="D25" i="10" s="1"/>
  <c r="D71" i="3" s="1"/>
  <c r="E24" i="10"/>
  <c r="E25" i="10" s="1"/>
  <c r="E71" i="3" s="1"/>
  <c r="F25" i="10"/>
  <c r="F71" i="3" s="1"/>
  <c r="B28" i="10"/>
  <c r="B29" i="10" s="1"/>
  <c r="B84" i="3" s="1"/>
  <c r="C28" i="10"/>
  <c r="C29" i="10" s="1"/>
  <c r="C84" i="3" s="1"/>
  <c r="D28" i="10"/>
  <c r="D29" i="10" s="1"/>
  <c r="D84" i="3" s="1"/>
  <c r="E28" i="10"/>
  <c r="E29" i="10" s="1"/>
  <c r="E84" i="3" s="1"/>
  <c r="F28" i="10"/>
  <c r="B32" i="10"/>
  <c r="C32" i="10"/>
  <c r="C33" i="10" s="1"/>
  <c r="D32" i="10"/>
  <c r="E32" i="10"/>
  <c r="F32" i="10"/>
  <c r="F33" i="10" s="1"/>
  <c r="B36" i="10"/>
  <c r="B37" i="10" s="1"/>
  <c r="C36" i="10"/>
  <c r="C37" i="10" s="1"/>
  <c r="D36" i="10"/>
  <c r="E36" i="10"/>
  <c r="E37" i="10" s="1"/>
  <c r="F36" i="10"/>
  <c r="F37" i="10" s="1"/>
  <c r="B40" i="10"/>
  <c r="C40" i="10"/>
  <c r="C41" i="10" s="1"/>
  <c r="D40" i="10"/>
  <c r="E40" i="10"/>
  <c r="E41" i="10" s="1"/>
  <c r="F40" i="10"/>
  <c r="F41" i="10" s="1"/>
  <c r="B44" i="10"/>
  <c r="B45" i="10" s="1"/>
  <c r="B97" i="3" s="1"/>
  <c r="C44" i="10"/>
  <c r="D44" i="10"/>
  <c r="D45" i="10" s="1"/>
  <c r="D97" i="3" s="1"/>
  <c r="E44" i="10"/>
  <c r="E45" i="10" s="1"/>
  <c r="E97" i="3" s="1"/>
  <c r="F44" i="10"/>
  <c r="B48" i="10"/>
  <c r="B49" i="10" s="1"/>
  <c r="B109" i="3" s="1"/>
  <c r="C48" i="10"/>
  <c r="D48" i="10"/>
  <c r="D49" i="10" s="1"/>
  <c r="D109" i="3" s="1"/>
  <c r="E48" i="10"/>
  <c r="F48" i="10"/>
  <c r="F49" i="10" s="1"/>
  <c r="F109" i="3" s="1"/>
  <c r="B52" i="10"/>
  <c r="B53" i="10" s="1"/>
  <c r="B121" i="3" s="1"/>
  <c r="C52" i="10"/>
  <c r="D52" i="10"/>
  <c r="D53" i="10" s="1"/>
  <c r="D121" i="3" s="1"/>
  <c r="E52" i="10"/>
  <c r="E53" i="10" s="1"/>
  <c r="E121" i="3" s="1"/>
  <c r="F52" i="10"/>
  <c r="B56" i="10"/>
  <c r="C56" i="10"/>
  <c r="D56" i="10"/>
  <c r="D57" i="10" s="1"/>
  <c r="D133" i="3" s="1"/>
  <c r="E56" i="10"/>
  <c r="F56" i="10"/>
  <c r="G5" i="9"/>
  <c r="O5" i="9"/>
  <c r="G8" i="9"/>
  <c r="B29" i="14" s="1"/>
  <c r="G12" i="9"/>
  <c r="G16" i="9"/>
  <c r="G20" i="9"/>
  <c r="B11" i="14" s="1"/>
  <c r="F57" i="3"/>
  <c r="G24" i="9"/>
  <c r="G28" i="9"/>
  <c r="G32" i="9"/>
  <c r="G36" i="9"/>
  <c r="G40" i="9"/>
  <c r="G44" i="9"/>
  <c r="G48" i="9"/>
  <c r="G52" i="9"/>
  <c r="G56" i="9"/>
  <c r="G5" i="8"/>
  <c r="O5" i="8"/>
  <c r="G8" i="8"/>
  <c r="B28" i="14" s="1"/>
  <c r="G12" i="8"/>
  <c r="G16" i="8"/>
  <c r="B19" i="14" s="1"/>
  <c r="G20" i="8"/>
  <c r="B10" i="14" s="1"/>
  <c r="F56" i="3"/>
  <c r="G24" i="8"/>
  <c r="G28" i="8"/>
  <c r="G32" i="8"/>
  <c r="G36" i="8"/>
  <c r="G40" i="8"/>
  <c r="G44" i="8"/>
  <c r="G48" i="8"/>
  <c r="G52" i="8"/>
  <c r="G56" i="8"/>
  <c r="G5" i="7"/>
  <c r="O5" i="7"/>
  <c r="G8" i="7"/>
  <c r="G12" i="7"/>
  <c r="G16" i="7"/>
  <c r="G20" i="7"/>
  <c r="G24" i="7"/>
  <c r="G28" i="7"/>
  <c r="G32" i="7"/>
  <c r="G36" i="7"/>
  <c r="G40" i="7"/>
  <c r="G44" i="7"/>
  <c r="G48" i="7"/>
  <c r="G52" i="7"/>
  <c r="G56" i="7"/>
  <c r="G5" i="6"/>
  <c r="O5" i="6"/>
  <c r="G8" i="6"/>
  <c r="B26" i="14" s="1"/>
  <c r="G12" i="6"/>
  <c r="G16" i="6"/>
  <c r="B17" i="14" s="1"/>
  <c r="G20" i="6"/>
  <c r="B8" i="14" s="1"/>
  <c r="G24" i="6"/>
  <c r="G28" i="6"/>
  <c r="G32" i="6"/>
  <c r="G36" i="6"/>
  <c r="G40" i="6"/>
  <c r="G44" i="6"/>
  <c r="G48" i="6"/>
  <c r="G52" i="6"/>
  <c r="G56" i="6"/>
  <c r="G5" i="5"/>
  <c r="O5" i="5"/>
  <c r="G8" i="5"/>
  <c r="B25" i="14" s="1"/>
  <c r="G12" i="5"/>
  <c r="G16" i="5"/>
  <c r="G20" i="5"/>
  <c r="B7" i="14" s="1"/>
  <c r="G24" i="5"/>
  <c r="G28" i="5"/>
  <c r="G32" i="5"/>
  <c r="G36" i="5"/>
  <c r="G40" i="5"/>
  <c r="G44" i="5"/>
  <c r="G48" i="5"/>
  <c r="G52" i="5"/>
  <c r="G56" i="5"/>
  <c r="B4" i="3"/>
  <c r="C4" i="3"/>
  <c r="D4" i="3"/>
  <c r="E4" i="3"/>
  <c r="G8" i="4"/>
  <c r="B24" i="14" s="1"/>
  <c r="B15" i="3"/>
  <c r="C15" i="3"/>
  <c r="D15" i="3"/>
  <c r="E15" i="3"/>
  <c r="F10" i="4"/>
  <c r="G12" i="4"/>
  <c r="B27" i="3"/>
  <c r="C27" i="3"/>
  <c r="D27" i="3"/>
  <c r="F13" i="4"/>
  <c r="F27" i="3" s="1"/>
  <c r="F14" i="4"/>
  <c r="G16" i="4"/>
  <c r="B39" i="3"/>
  <c r="C39" i="3"/>
  <c r="D39" i="3"/>
  <c r="F18" i="4"/>
  <c r="G20" i="4"/>
  <c r="B52" i="3"/>
  <c r="C52" i="3"/>
  <c r="D52" i="3"/>
  <c r="E52" i="3"/>
  <c r="F22" i="4"/>
  <c r="G24" i="4"/>
  <c r="B65" i="3"/>
  <c r="C65" i="3"/>
  <c r="D65" i="3"/>
  <c r="E65" i="3"/>
  <c r="F26" i="4"/>
  <c r="G28" i="4"/>
  <c r="B78" i="3"/>
  <c r="C78" i="3"/>
  <c r="D78" i="3"/>
  <c r="F29" i="4"/>
  <c r="F78" i="3" s="1"/>
  <c r="F30" i="4"/>
  <c r="G32" i="4"/>
  <c r="G36" i="4"/>
  <c r="G40" i="4"/>
  <c r="F41" i="4"/>
  <c r="F42" i="4"/>
  <c r="G44" i="4"/>
  <c r="B91" i="3"/>
  <c r="C91" i="3"/>
  <c r="D91" i="3"/>
  <c r="E91" i="3"/>
  <c r="F46" i="4"/>
  <c r="G48" i="4"/>
  <c r="B103" i="3"/>
  <c r="C103" i="3"/>
  <c r="D103" i="3"/>
  <c r="F49" i="4"/>
  <c r="F103" i="3" s="1"/>
  <c r="F50" i="4"/>
  <c r="G52" i="4"/>
  <c r="B115" i="3"/>
  <c r="C115" i="3"/>
  <c r="D115" i="3"/>
  <c r="F54" i="4"/>
  <c r="G56" i="4"/>
  <c r="B127" i="3"/>
  <c r="C127" i="3"/>
  <c r="D127" i="3"/>
  <c r="F58" i="4"/>
  <c r="O5" i="10"/>
  <c r="N19" i="11" l="1"/>
  <c r="N20" i="11"/>
  <c r="N21" i="11"/>
  <c r="N18" i="11"/>
  <c r="N17" i="11"/>
  <c r="G38" i="9"/>
  <c r="H5" i="10"/>
  <c r="B15" i="14"/>
  <c r="G21" i="13"/>
  <c r="G32" i="13" s="1"/>
  <c r="G28" i="13"/>
  <c r="G58" i="8"/>
  <c r="O6" i="8"/>
  <c r="C50" i="10"/>
  <c r="H44" i="10"/>
  <c r="D42" i="10"/>
  <c r="G26" i="13"/>
  <c r="G34" i="7"/>
  <c r="G10" i="4"/>
  <c r="C24" i="14" s="1"/>
  <c r="G18" i="9"/>
  <c r="C20" i="14" s="1"/>
  <c r="G54" i="9"/>
  <c r="G46" i="8"/>
  <c r="G42" i="8"/>
  <c r="G30" i="7"/>
  <c r="G46" i="6"/>
  <c r="G29" i="8"/>
  <c r="G82" i="3" s="1"/>
  <c r="H8" i="11" s="1"/>
  <c r="G6" i="9"/>
  <c r="G9" i="3" s="1"/>
  <c r="B9" i="11" s="1"/>
  <c r="D50" i="10"/>
  <c r="O6" i="5"/>
  <c r="G49" i="8"/>
  <c r="G107" i="3" s="1"/>
  <c r="J8" i="11" s="1"/>
  <c r="G22" i="9"/>
  <c r="C11" i="14" s="1"/>
  <c r="G50" i="4"/>
  <c r="F32" i="13"/>
  <c r="B20" i="14"/>
  <c r="G31" i="13"/>
  <c r="G30" i="13"/>
  <c r="G29" i="13"/>
  <c r="G27" i="13"/>
  <c r="G9" i="9"/>
  <c r="D29" i="14" s="1"/>
  <c r="G13" i="6"/>
  <c r="G29" i="3" s="1"/>
  <c r="D6" i="11" s="1"/>
  <c r="G26" i="6"/>
  <c r="G6" i="6"/>
  <c r="G6" i="3" s="1"/>
  <c r="B6" i="11" s="1"/>
  <c r="G54" i="6"/>
  <c r="G34" i="6"/>
  <c r="G22" i="6"/>
  <c r="C8" i="14" s="1"/>
  <c r="G50" i="6"/>
  <c r="G33" i="7"/>
  <c r="F22" i="10"/>
  <c r="G45" i="7"/>
  <c r="G94" i="3" s="1"/>
  <c r="I7" i="11" s="1"/>
  <c r="G9" i="7"/>
  <c r="D27" i="14" s="1"/>
  <c r="G53" i="8"/>
  <c r="G119" i="3" s="1"/>
  <c r="K8" i="11" s="1"/>
  <c r="G33" i="8"/>
  <c r="G22" i="8"/>
  <c r="C10" i="14" s="1"/>
  <c r="G54" i="8"/>
  <c r="G14" i="8"/>
  <c r="F18" i="10"/>
  <c r="G26" i="8"/>
  <c r="F54" i="10"/>
  <c r="G34" i="8"/>
  <c r="G38" i="8"/>
  <c r="G10" i="8"/>
  <c r="C28" i="14" s="1"/>
  <c r="G49" i="9"/>
  <c r="G108" i="3" s="1"/>
  <c r="J9" i="11" s="1"/>
  <c r="F45" i="10"/>
  <c r="F97" i="3" s="1"/>
  <c r="G21" i="9"/>
  <c r="D11" i="14" s="1"/>
  <c r="H16" i="10"/>
  <c r="F10" i="10"/>
  <c r="G58" i="9"/>
  <c r="G57" i="9"/>
  <c r="G132" i="3" s="1"/>
  <c r="L9" i="11" s="1"/>
  <c r="G30" i="9"/>
  <c r="G41" i="8"/>
  <c r="G21" i="8"/>
  <c r="D10" i="14" s="1"/>
  <c r="G18" i="8"/>
  <c r="C19" i="14" s="1"/>
  <c r="G50" i="8"/>
  <c r="G30" i="8"/>
  <c r="B10" i="10"/>
  <c r="O6" i="7"/>
  <c r="G57" i="7"/>
  <c r="G130" i="3" s="1"/>
  <c r="L7" i="11" s="1"/>
  <c r="G6" i="7"/>
  <c r="G7" i="3" s="1"/>
  <c r="B7" i="11" s="1"/>
  <c r="G53" i="7"/>
  <c r="G118" i="3" s="1"/>
  <c r="K7" i="11" s="1"/>
  <c r="G25" i="7"/>
  <c r="G68" i="3" s="1"/>
  <c r="G7" i="11" s="1"/>
  <c r="G37" i="7"/>
  <c r="G49" i="7"/>
  <c r="G106" i="3" s="1"/>
  <c r="J7" i="11" s="1"/>
  <c r="G29" i="7"/>
  <c r="G81" i="3" s="1"/>
  <c r="H7" i="11" s="1"/>
  <c r="G41" i="7"/>
  <c r="D46" i="10"/>
  <c r="E18" i="10"/>
  <c r="D18" i="10"/>
  <c r="D41" i="10"/>
  <c r="B38" i="10"/>
  <c r="G14" i="6"/>
  <c r="B9" i="10"/>
  <c r="B21" i="3" s="1"/>
  <c r="H56" i="10"/>
  <c r="C49" i="10"/>
  <c r="C109" i="3" s="1"/>
  <c r="C14" i="10"/>
  <c r="G44" i="10"/>
  <c r="D58" i="10"/>
  <c r="G9" i="5"/>
  <c r="D25" i="14" s="1"/>
  <c r="G21" i="5"/>
  <c r="G45" i="5"/>
  <c r="G92" i="3" s="1"/>
  <c r="I5" i="11" s="1"/>
  <c r="G25" i="5"/>
  <c r="G66" i="3" s="1"/>
  <c r="G5" i="11" s="1"/>
  <c r="B30" i="10"/>
  <c r="G48" i="10"/>
  <c r="B50" i="10"/>
  <c r="G28" i="10"/>
  <c r="H24" i="10"/>
  <c r="D30" i="10"/>
  <c r="B26" i="10"/>
  <c r="C45" i="10"/>
  <c r="C97" i="3" s="1"/>
  <c r="H8" i="10"/>
  <c r="C26" i="10"/>
  <c r="E17" i="10"/>
  <c r="E45" i="3" s="1"/>
  <c r="E30" i="10"/>
  <c r="F45" i="4"/>
  <c r="F91" i="3" s="1"/>
  <c r="F4" i="3"/>
  <c r="F37" i="4"/>
  <c r="F9" i="4"/>
  <c r="F15" i="3" s="1"/>
  <c r="O8" i="10"/>
  <c r="F53" i="4"/>
  <c r="F115" i="3" s="1"/>
  <c r="F21" i="4"/>
  <c r="F52" i="3" s="1"/>
  <c r="F25" i="4"/>
  <c r="F65" i="3" s="1"/>
  <c r="O5" i="4"/>
  <c r="F17" i="4"/>
  <c r="F39" i="3" s="1"/>
  <c r="F33" i="4"/>
  <c r="G52" i="10"/>
  <c r="K16" i="11" s="1"/>
  <c r="H48" i="10"/>
  <c r="H36" i="10"/>
  <c r="F29" i="10"/>
  <c r="F84" i="3" s="1"/>
  <c r="H28" i="10"/>
  <c r="B6" i="14"/>
  <c r="G12" i="10"/>
  <c r="G8" i="10"/>
  <c r="G26" i="4"/>
  <c r="G5" i="10"/>
  <c r="E50" i="10"/>
  <c r="D22" i="10"/>
  <c r="H40" i="10"/>
  <c r="G38" i="4"/>
  <c r="B13" i="10"/>
  <c r="B33" i="3" s="1"/>
  <c r="D14" i="10"/>
  <c r="G54" i="4"/>
  <c r="E34" i="10"/>
  <c r="G46" i="4"/>
  <c r="G34" i="4"/>
  <c r="G14" i="4"/>
  <c r="C46" i="10"/>
  <c r="E46" i="10"/>
  <c r="G56" i="10"/>
  <c r="B57" i="10"/>
  <c r="B133" i="3" s="1"/>
  <c r="B58" i="10"/>
  <c r="G50" i="5"/>
  <c r="G49" i="5"/>
  <c r="G104" i="3" s="1"/>
  <c r="J5" i="11" s="1"/>
  <c r="G24" i="10"/>
  <c r="D26" i="10"/>
  <c r="D33" i="10"/>
  <c r="D34" i="10"/>
  <c r="D37" i="10"/>
  <c r="D38" i="10"/>
  <c r="G36" i="10"/>
  <c r="G57" i="5"/>
  <c r="G128" i="3" s="1"/>
  <c r="L5" i="11" s="1"/>
  <c r="G58" i="5"/>
  <c r="C54" i="10"/>
  <c r="C53" i="10"/>
  <c r="C121" i="3" s="1"/>
  <c r="F14" i="10"/>
  <c r="F13" i="10"/>
  <c r="F33" i="3" s="1"/>
  <c r="H12" i="10"/>
  <c r="G34" i="5"/>
  <c r="G33" i="5"/>
  <c r="G41" i="5"/>
  <c r="G42" i="5"/>
  <c r="G17" i="5"/>
  <c r="G18" i="5"/>
  <c r="C16" i="14" s="1"/>
  <c r="G38" i="5"/>
  <c r="G22" i="5"/>
  <c r="C7" i="14" s="1"/>
  <c r="G6" i="5"/>
  <c r="G5" i="3" s="1"/>
  <c r="B5" i="11" s="1"/>
  <c r="G54" i="5"/>
  <c r="G21" i="6"/>
  <c r="G45" i="6"/>
  <c r="G93" i="3" s="1"/>
  <c r="I6" i="11" s="1"/>
  <c r="O6" i="6"/>
  <c r="G53" i="6"/>
  <c r="G117" i="3" s="1"/>
  <c r="K6" i="11" s="1"/>
  <c r="G58" i="7"/>
  <c r="G42" i="7"/>
  <c r="B42" i="10"/>
  <c r="B41" i="10"/>
  <c r="G40" i="10"/>
  <c r="G20" i="10"/>
  <c r="C22" i="10"/>
  <c r="B14" i="10"/>
  <c r="B54" i="10"/>
  <c r="G38" i="7"/>
  <c r="G49" i="6"/>
  <c r="G105" i="3" s="1"/>
  <c r="J6" i="11" s="1"/>
  <c r="G30" i="6"/>
  <c r="G29" i="6"/>
  <c r="G80" i="3" s="1"/>
  <c r="H6" i="11" s="1"/>
  <c r="G42" i="6"/>
  <c r="G10" i="6"/>
  <c r="C26" i="14" s="1"/>
  <c r="G46" i="7"/>
  <c r="B9" i="14"/>
  <c r="G22" i="7"/>
  <c r="C9" i="14" s="1"/>
  <c r="G34" i="9"/>
  <c r="H32" i="10"/>
  <c r="E33" i="10"/>
  <c r="B22" i="10"/>
  <c r="C18" i="10"/>
  <c r="G16" i="10"/>
  <c r="G21" i="7"/>
  <c r="G10" i="9"/>
  <c r="C29" i="14" s="1"/>
  <c r="G42" i="4"/>
  <c r="G26" i="5"/>
  <c r="G58" i="6"/>
  <c r="G57" i="6"/>
  <c r="G129" i="3" s="1"/>
  <c r="L6" i="11" s="1"/>
  <c r="G25" i="6"/>
  <c r="G67" i="3" s="1"/>
  <c r="G6" i="11" s="1"/>
  <c r="G18" i="6"/>
  <c r="C17" i="14" s="1"/>
  <c r="G17" i="6"/>
  <c r="G54" i="7"/>
  <c r="G17" i="7"/>
  <c r="B18" i="14"/>
  <c r="G18" i="7"/>
  <c r="C18" i="14" s="1"/>
  <c r="G37" i="8"/>
  <c r="G50" i="9"/>
  <c r="G33" i="9"/>
  <c r="C57" i="10"/>
  <c r="C133" i="3" s="1"/>
  <c r="C58" i="10"/>
  <c r="E38" i="10"/>
  <c r="G41" i="6"/>
  <c r="G13" i="9"/>
  <c r="G32" i="3" s="1"/>
  <c r="D9" i="11" s="1"/>
  <c r="O6" i="9"/>
  <c r="G25" i="9"/>
  <c r="G70" i="3" s="1"/>
  <c r="G9" i="11" s="1"/>
  <c r="G41" i="9"/>
  <c r="B18" i="10"/>
  <c r="G14" i="7"/>
  <c r="G13" i="7"/>
  <c r="G30" i="3" s="1"/>
  <c r="D7" i="11" s="1"/>
  <c r="E6" i="10"/>
  <c r="E10" i="3" s="1"/>
  <c r="E54" i="10"/>
  <c r="E14" i="10"/>
  <c r="E42" i="10"/>
  <c r="E26" i="10"/>
  <c r="G9" i="6"/>
  <c r="G30" i="5"/>
  <c r="G14" i="5"/>
  <c r="G50" i="7"/>
  <c r="G46" i="9"/>
  <c r="G45" i="9"/>
  <c r="G96" i="3" s="1"/>
  <c r="I9" i="11" s="1"/>
  <c r="G17" i="9"/>
  <c r="G14" i="9"/>
  <c r="G26" i="9"/>
  <c r="G42" i="9"/>
  <c r="B33" i="10"/>
  <c r="G32" i="10"/>
  <c r="B34" i="10"/>
  <c r="E22" i="10"/>
  <c r="H20" i="10"/>
  <c r="E10" i="10"/>
  <c r="F42" i="10"/>
  <c r="F6" i="10"/>
  <c r="F10" i="3" s="1"/>
  <c r="F26" i="10"/>
  <c r="F30" i="10"/>
  <c r="F50" i="10"/>
  <c r="F34" i="10"/>
  <c r="G18" i="4"/>
  <c r="C15" i="14" s="1"/>
  <c r="G22" i="4"/>
  <c r="C6" i="14" s="1"/>
  <c r="G13" i="8"/>
  <c r="G31" i="3" s="1"/>
  <c r="D8" i="11" s="1"/>
  <c r="G37" i="6"/>
  <c r="G58" i="4"/>
  <c r="G30" i="4"/>
  <c r="G46" i="5"/>
  <c r="G38" i="6"/>
  <c r="G26" i="7"/>
  <c r="B27" i="14"/>
  <c r="G10" i="7"/>
  <c r="C27" i="14" s="1"/>
  <c r="G45" i="8"/>
  <c r="G95" i="3" s="1"/>
  <c r="I8" i="11" s="1"/>
  <c r="G25" i="8"/>
  <c r="G69" i="3" s="1"/>
  <c r="G8" i="11" s="1"/>
  <c r="G57" i="8"/>
  <c r="G131" i="3" s="1"/>
  <c r="L8" i="11" s="1"/>
  <c r="G9" i="8"/>
  <c r="G6" i="8"/>
  <c r="G8" i="3" s="1"/>
  <c r="B8" i="11" s="1"/>
  <c r="G17" i="8"/>
  <c r="G29" i="9"/>
  <c r="G83" i="3" s="1"/>
  <c r="H9" i="11" s="1"/>
  <c r="F57" i="10"/>
  <c r="F133" i="3" s="1"/>
  <c r="F58" i="10"/>
  <c r="F53" i="10"/>
  <c r="F121" i="3" s="1"/>
  <c r="H52" i="10"/>
  <c r="B46" i="10"/>
  <c r="D10" i="10"/>
  <c r="D6" i="10"/>
  <c r="D10" i="3" s="1"/>
  <c r="D54" i="10"/>
  <c r="G10" i="5"/>
  <c r="C25" i="14" s="1"/>
  <c r="B16" i="14"/>
  <c r="G29" i="5"/>
  <c r="G79" i="3" s="1"/>
  <c r="H5" i="11" s="1"/>
  <c r="G53" i="5"/>
  <c r="G116" i="3" s="1"/>
  <c r="K5" i="11" s="1"/>
  <c r="G13" i="5"/>
  <c r="G28" i="3" s="1"/>
  <c r="D5" i="11" s="1"/>
  <c r="G37" i="5"/>
  <c r="G33" i="6"/>
  <c r="G53" i="9"/>
  <c r="G120" i="3" s="1"/>
  <c r="K9" i="11" s="1"/>
  <c r="G37" i="9"/>
  <c r="E57" i="10"/>
  <c r="E133" i="3" s="1"/>
  <c r="E58" i="10"/>
  <c r="E49" i="10"/>
  <c r="E109" i="3" s="1"/>
  <c r="F46" i="10"/>
  <c r="C21" i="10"/>
  <c r="C58" i="3" s="1"/>
  <c r="C6" i="10"/>
  <c r="C10" i="3" s="1"/>
  <c r="C42" i="10"/>
  <c r="C34" i="10"/>
  <c r="C30" i="10"/>
  <c r="C38" i="10"/>
  <c r="C10" i="10"/>
  <c r="B16" i="11" l="1"/>
  <c r="Y16" i="11" s="1"/>
  <c r="I2" i="4"/>
  <c r="G33" i="4"/>
  <c r="N16" i="11"/>
  <c r="N22" i="11" s="1"/>
  <c r="G9" i="10"/>
  <c r="G21" i="3" s="1"/>
  <c r="C10" i="11" s="1"/>
  <c r="C18" i="11"/>
  <c r="C21" i="11"/>
  <c r="C19" i="11"/>
  <c r="C17" i="11"/>
  <c r="C20" i="11"/>
  <c r="F21" i="11"/>
  <c r="F19" i="11"/>
  <c r="F18" i="11"/>
  <c r="F17" i="11"/>
  <c r="F20" i="11"/>
  <c r="G17" i="11"/>
  <c r="G20" i="11"/>
  <c r="G19" i="11"/>
  <c r="G21" i="11"/>
  <c r="G18" i="11"/>
  <c r="G29" i="10"/>
  <c r="G84" i="3" s="1"/>
  <c r="H10" i="11" s="1"/>
  <c r="H19" i="11"/>
  <c r="H18" i="11"/>
  <c r="H17" i="11"/>
  <c r="H21" i="11"/>
  <c r="H20" i="11"/>
  <c r="H16" i="11"/>
  <c r="C16" i="11"/>
  <c r="G13" i="10"/>
  <c r="G33" i="3" s="1"/>
  <c r="D10" i="11" s="1"/>
  <c r="D19" i="11"/>
  <c r="D18" i="11"/>
  <c r="D17" i="11"/>
  <c r="D21" i="11"/>
  <c r="D20" i="11"/>
  <c r="I21" i="11"/>
  <c r="I17" i="11"/>
  <c r="I20" i="11"/>
  <c r="I18" i="11"/>
  <c r="I19" i="11"/>
  <c r="E21" i="11"/>
  <c r="E20" i="11"/>
  <c r="E18" i="11"/>
  <c r="E19" i="11"/>
  <c r="E17" i="11"/>
  <c r="G49" i="10"/>
  <c r="G109" i="3" s="1"/>
  <c r="J10" i="11" s="1"/>
  <c r="J21" i="11"/>
  <c r="J17" i="11"/>
  <c r="J18" i="11"/>
  <c r="J20" i="11"/>
  <c r="J19" i="11"/>
  <c r="G16" i="11"/>
  <c r="F16" i="11"/>
  <c r="B21" i="11"/>
  <c r="B20" i="11"/>
  <c r="B19" i="11"/>
  <c r="B17" i="11"/>
  <c r="B18" i="11"/>
  <c r="D16" i="11"/>
  <c r="I16" i="11"/>
  <c r="L19" i="11"/>
  <c r="L18" i="11"/>
  <c r="L17" i="11"/>
  <c r="L21" i="11"/>
  <c r="L20" i="11"/>
  <c r="E16" i="11"/>
  <c r="G53" i="10"/>
  <c r="G121" i="3" s="1"/>
  <c r="K10" i="11" s="1"/>
  <c r="K17" i="11"/>
  <c r="K21" i="11"/>
  <c r="K20" i="11"/>
  <c r="K19" i="11"/>
  <c r="K18" i="11"/>
  <c r="J16" i="11"/>
  <c r="L16" i="11"/>
  <c r="G57" i="4"/>
  <c r="G127" i="3" s="1"/>
  <c r="L4" i="11" s="1"/>
  <c r="G25" i="4"/>
  <c r="G65" i="3" s="1"/>
  <c r="G4" i="11" s="1"/>
  <c r="G41" i="4"/>
  <c r="G16" i="3"/>
  <c r="C5" i="11" s="1"/>
  <c r="G20" i="3"/>
  <c r="C9" i="11" s="1"/>
  <c r="G57" i="3"/>
  <c r="F9" i="11" s="1"/>
  <c r="G18" i="3"/>
  <c r="C7" i="11" s="1"/>
  <c r="G56" i="3"/>
  <c r="F8" i="11" s="1"/>
  <c r="G6" i="10"/>
  <c r="G10" i="3" s="1"/>
  <c r="B10" i="11" s="1"/>
  <c r="G46" i="10"/>
  <c r="G30" i="10"/>
  <c r="I2" i="5"/>
  <c r="I2" i="8"/>
  <c r="I2" i="6"/>
  <c r="G10" i="10"/>
  <c r="G45" i="10"/>
  <c r="G97" i="3" s="1"/>
  <c r="I10" i="11" s="1"/>
  <c r="G53" i="3"/>
  <c r="F5" i="11" s="1"/>
  <c r="D7" i="14"/>
  <c r="G53" i="4"/>
  <c r="G115" i="3" s="1"/>
  <c r="K4" i="11" s="1"/>
  <c r="G13" i="4"/>
  <c r="G27" i="3" s="1"/>
  <c r="D4" i="11" s="1"/>
  <c r="G6" i="4"/>
  <c r="G4" i="3" s="1"/>
  <c r="B4" i="11" s="1"/>
  <c r="G9" i="4"/>
  <c r="G15" i="3" s="1"/>
  <c r="C4" i="11" s="1"/>
  <c r="G37" i="4"/>
  <c r="O6" i="4"/>
  <c r="G29" i="4"/>
  <c r="G78" i="3" s="1"/>
  <c r="H4" i="11" s="1"/>
  <c r="G21" i="4"/>
  <c r="D6" i="14" s="1"/>
  <c r="G45" i="4"/>
  <c r="G91" i="3" s="1"/>
  <c r="I4" i="11" s="1"/>
  <c r="G49" i="4"/>
  <c r="G103" i="3" s="1"/>
  <c r="J4" i="11" s="1"/>
  <c r="G17" i="4"/>
  <c r="D15" i="14" s="1"/>
  <c r="I2" i="9"/>
  <c r="G50" i="10"/>
  <c r="G14" i="10"/>
  <c r="G54" i="10"/>
  <c r="I2" i="7"/>
  <c r="D28" i="14"/>
  <c r="G19" i="3"/>
  <c r="C8" i="11" s="1"/>
  <c r="D16" i="14"/>
  <c r="G40" i="3"/>
  <c r="E5" i="11" s="1"/>
  <c r="G26" i="10"/>
  <c r="G25" i="10"/>
  <c r="G71" i="3" s="1"/>
  <c r="G10" i="11" s="1"/>
  <c r="D26" i="14"/>
  <c r="G17" i="3"/>
  <c r="C6" i="11" s="1"/>
  <c r="G42" i="3"/>
  <c r="E7" i="11" s="1"/>
  <c r="D18" i="14"/>
  <c r="G22" i="10"/>
  <c r="G21" i="10"/>
  <c r="G58" i="3" s="1"/>
  <c r="F10" i="11" s="1"/>
  <c r="D17" i="14"/>
  <c r="G41" i="3"/>
  <c r="E6" i="11" s="1"/>
  <c r="G44" i="3"/>
  <c r="E9" i="11" s="1"/>
  <c r="D20" i="14"/>
  <c r="G41" i="10"/>
  <c r="G42" i="10"/>
  <c r="D8" i="14"/>
  <c r="G54" i="3"/>
  <c r="F6" i="11" s="1"/>
  <c r="G37" i="10"/>
  <c r="G38" i="10"/>
  <c r="G33" i="10"/>
  <c r="G34" i="10"/>
  <c r="D9" i="14"/>
  <c r="G55" i="3"/>
  <c r="F7" i="11" s="1"/>
  <c r="D19" i="14"/>
  <c r="G43" i="3"/>
  <c r="E8" i="11" s="1"/>
  <c r="G18" i="10"/>
  <c r="G17" i="10"/>
  <c r="G45" i="3" s="1"/>
  <c r="E10" i="11" s="1"/>
  <c r="G58" i="10"/>
  <c r="G57" i="10"/>
  <c r="G133" i="3" s="1"/>
  <c r="L10" i="11" s="1"/>
  <c r="Q16" i="11" l="1"/>
  <c r="W16" i="11"/>
  <c r="X16" i="11"/>
  <c r="V16" i="11"/>
  <c r="Z16" i="11"/>
  <c r="Z20" i="11"/>
  <c r="B22" i="11"/>
  <c r="X20" i="11"/>
  <c r="S20" i="11"/>
  <c r="Z21" i="11"/>
  <c r="W20" i="11"/>
  <c r="Y21" i="11"/>
  <c r="Y19" i="11"/>
  <c r="Y20" i="11"/>
  <c r="R17" i="11"/>
  <c r="V17" i="11"/>
  <c r="U17" i="11"/>
  <c r="T17" i="11"/>
  <c r="Y17" i="11"/>
  <c r="X19" i="11"/>
  <c r="R20" i="11"/>
  <c r="V20" i="11"/>
  <c r="Q20" i="11"/>
  <c r="S18" i="11"/>
  <c r="U19" i="11"/>
  <c r="Y18" i="11"/>
  <c r="R21" i="11"/>
  <c r="V21" i="11"/>
  <c r="U20" i="11"/>
  <c r="Q17" i="11"/>
  <c r="J22" i="11"/>
  <c r="X18" i="11"/>
  <c r="S21" i="11"/>
  <c r="Q19" i="11"/>
  <c r="L22" i="11"/>
  <c r="Z17" i="11"/>
  <c r="X17" i="11"/>
  <c r="W19" i="11"/>
  <c r="R18" i="11"/>
  <c r="H22" i="11"/>
  <c r="V18" i="11"/>
  <c r="T20" i="11"/>
  <c r="Q21" i="11"/>
  <c r="I22" i="11"/>
  <c r="W18" i="11"/>
  <c r="Z19" i="11"/>
  <c r="T18" i="11"/>
  <c r="V19" i="11"/>
  <c r="F22" i="11"/>
  <c r="T16" i="11"/>
  <c r="S17" i="11"/>
  <c r="W17" i="11"/>
  <c r="C22" i="11"/>
  <c r="U18" i="11"/>
  <c r="T19" i="11"/>
  <c r="Z18" i="11"/>
  <c r="X21" i="11"/>
  <c r="R19" i="11"/>
  <c r="S16" i="11"/>
  <c r="E22" i="11"/>
  <c r="R16" i="11"/>
  <c r="D22" i="11"/>
  <c r="U16" i="11"/>
  <c r="G22" i="11"/>
  <c r="S19" i="11"/>
  <c r="W21" i="11"/>
  <c r="U21" i="11"/>
  <c r="T21" i="11"/>
  <c r="K22" i="11"/>
  <c r="D24" i="14"/>
  <c r="G39" i="3"/>
  <c r="E4" i="11" s="1"/>
  <c r="G52" i="3"/>
  <c r="F4" i="11" s="1"/>
</calcChain>
</file>

<file path=xl/sharedStrings.xml><?xml version="1.0" encoding="utf-8"?>
<sst xmlns="http://schemas.openxmlformats.org/spreadsheetml/2006/main" count="577" uniqueCount="104">
  <si>
    <t>District 1</t>
  </si>
  <si>
    <t>Total</t>
  </si>
  <si>
    <t>District 6</t>
  </si>
  <si>
    <t>District 5</t>
  </si>
  <si>
    <t>District 4</t>
  </si>
  <si>
    <t>District 3</t>
  </si>
  <si>
    <t>District 2</t>
  </si>
  <si>
    <t>Statewide</t>
  </si>
  <si>
    <t>Unrestrained</t>
  </si>
  <si>
    <t>Total Fatalities</t>
  </si>
  <si>
    <t>Fatality Rate</t>
  </si>
  <si>
    <t>population</t>
  </si>
  <si>
    <t>% of Fatalities from Impaired Driving</t>
  </si>
  <si>
    <t>% of Fatalities from Aggressive Driving</t>
  </si>
  <si>
    <t>Impaired Driving Fatalities</t>
  </si>
  <si>
    <t>Impaired Driving Fatality Rate</t>
  </si>
  <si>
    <t>Aggressive Driving Fatalities</t>
  </si>
  <si>
    <t>Aggressive Driving Fatality Rate</t>
  </si>
  <si>
    <t>Unrestained PMV Fatalities</t>
  </si>
  <si>
    <t>Unrestained PMV Fatality Rate</t>
  </si>
  <si>
    <t>% of Fatalities from Innattentive Driving</t>
  </si>
  <si>
    <t>Youthful Driver Fatality Rate</t>
  </si>
  <si>
    <t>% of Fatalities involving Youthful Drivers</t>
  </si>
  <si>
    <t>Fatalities involving Youthful Drivers</t>
  </si>
  <si>
    <t>Fatalities involving Mature Drivers</t>
  </si>
  <si>
    <t>Mature Driver Fatality Rate</t>
  </si>
  <si>
    <t>% of Fatalities involving Mature Drivers</t>
  </si>
  <si>
    <t>Pedestrian Fatalities</t>
  </si>
  <si>
    <t>Pedestrian Fatality Rate</t>
  </si>
  <si>
    <t>Bicyclist Fatalities</t>
  </si>
  <si>
    <t>Bicyclist Fatality Rate</t>
  </si>
  <si>
    <t>Motorcyclist Fatalities</t>
  </si>
  <si>
    <t>Motorcyclist Fatality Rate</t>
  </si>
  <si>
    <t>Commercial Motor Vehicle Fatality Rate</t>
  </si>
  <si>
    <t>% of Fatalities involving Commercial Motor Vehicles</t>
  </si>
  <si>
    <t>Single-Vehicle Run Off Road Fatalities</t>
  </si>
  <si>
    <t>Single-Vehicle Run Off Road Fatality Rate</t>
  </si>
  <si>
    <t>% of Fatalities from Single-Vehicle Run Off Road Crashes</t>
  </si>
  <si>
    <t>ITD District 1 Fatality Information</t>
  </si>
  <si>
    <t>Head-On/Side Swipe Opposite Fatalities</t>
  </si>
  <si>
    <t>Head-On/Side Swipe Opposite Fatality Rate</t>
  </si>
  <si>
    <t>% of Fatalities from Head-On/Side Swipe Opposite Crashes</t>
  </si>
  <si>
    <t>Intersection Related Fatalities</t>
  </si>
  <si>
    <t>Intersection Related Fatality Rate</t>
  </si>
  <si>
    <t>% of Fatalities from Intersection Related Crashes</t>
  </si>
  <si>
    <t>% of Fatalities that were Pedestrians</t>
  </si>
  <si>
    <t>% of Fatalities that were Bicyclists</t>
  </si>
  <si>
    <t>% of Fatalities that were Motorcyclists</t>
  </si>
  <si>
    <t>ITD District 2 Fatality Information</t>
  </si>
  <si>
    <t>ITD District 3 Fatality Information</t>
  </si>
  <si>
    <t>ITD District 4 Fatality Information</t>
  </si>
  <si>
    <t>ITD District 5 Fatality Information</t>
  </si>
  <si>
    <t>ITD District 6 Fatality Information</t>
  </si>
  <si>
    <t>Statewide Fatality Information</t>
  </si>
  <si>
    <t>Aggressive Driving</t>
  </si>
  <si>
    <t>Unrestrained PMV</t>
  </si>
  <si>
    <t>Impaired Driving</t>
  </si>
  <si>
    <t>5-Year</t>
  </si>
  <si>
    <t xml:space="preserve"> Total</t>
  </si>
  <si>
    <t>Rate</t>
  </si>
  <si>
    <t xml:space="preserve">Fatality </t>
  </si>
  <si>
    <t>Agg Drvg</t>
  </si>
  <si>
    <t>Impaired</t>
  </si>
  <si>
    <t>Youthful Driver</t>
  </si>
  <si>
    <t>Mature Driver</t>
  </si>
  <si>
    <t>Commercial Motor Vehicle</t>
  </si>
  <si>
    <t>1- Vehicle ROR</t>
  </si>
  <si>
    <t>Head-On SS Opp</t>
  </si>
  <si>
    <t>Intersection</t>
  </si>
  <si>
    <t>Yth Drvr</t>
  </si>
  <si>
    <t>Mature Drvr</t>
  </si>
  <si>
    <t>CMV</t>
  </si>
  <si>
    <t>1 Veh ROR</t>
  </si>
  <si>
    <t>Head-on/SS Opp</t>
  </si>
  <si>
    <t>Fatality Rates are the number of fatalities per 100 thousand population</t>
  </si>
  <si>
    <t>% of Fatalities on the State Highway System</t>
  </si>
  <si>
    <t>State Highway System Fatalities</t>
  </si>
  <si>
    <t>(1,000's)</t>
  </si>
  <si>
    <t>of the Statewide Fatalities over the last 5 years</t>
  </si>
  <si>
    <t>Comparison of the 5 Year Fatality Rates by District</t>
  </si>
  <si>
    <t>Idaho Transportation Depatment, Office of Highway Safety</t>
  </si>
  <si>
    <t>% of Fatalities that were Unrestrained PMV Occupants</t>
  </si>
  <si>
    <t>Fatalities involving Commercial Motor Vehicles</t>
  </si>
  <si>
    <t xml:space="preserve">Fatalities involving Commercial Motor Vehicles </t>
  </si>
  <si>
    <t>Increase/</t>
  </si>
  <si>
    <t>Decrease</t>
  </si>
  <si>
    <t>Distracted Driving Fatalities</t>
  </si>
  <si>
    <t>Distracted Driving Fatality Rate</t>
  </si>
  <si>
    <t>Distracted Driving</t>
  </si>
  <si>
    <t>Dstrctd Drvg</t>
  </si>
  <si>
    <t>Dist</t>
  </si>
  <si>
    <t># Killed</t>
  </si>
  <si>
    <t xml:space="preserve"> </t>
  </si>
  <si>
    <t>District Sum</t>
  </si>
  <si>
    <t>% of Total Fatalities</t>
  </si>
  <si>
    <t>Aggressive</t>
  </si>
  <si>
    <t>Percentage of 5 Year Fatalities by District</t>
  </si>
  <si>
    <t>Distracted</t>
  </si>
  <si>
    <t>Youth Driver</t>
  </si>
  <si>
    <t>Population</t>
  </si>
  <si>
    <t>5-Year Aggressive Fatalities by District: 2015-2019</t>
  </si>
  <si>
    <t>5-Year Unrestrained Fatalities by District: 2015-2019</t>
  </si>
  <si>
    <t>5-Year Impaired Driving Fatalities by District: 2015-2019</t>
  </si>
  <si>
    <t>2020 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</si>
</sst>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3" fontId="0" fillId="0" borderId="1" xfId="0" applyNumberFormat="1" applyBorder="1"/>
    <xf numFmtId="3" fontId="0" fillId="0" borderId="0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/>
    <xf numFmtId="3" fontId="0" fillId="2" borderId="1" xfId="0" applyNumberFormat="1" applyFill="1" applyBorder="1"/>
    <xf numFmtId="3" fontId="0" fillId="2" borderId="0" xfId="0" applyNumberFormat="1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9" fontId="1" fillId="0" borderId="4" xfId="1" applyFont="1" applyBorder="1" applyAlignment="1">
      <alignment horizontal="center"/>
    </xf>
    <xf numFmtId="9" fontId="1" fillId="0" borderId="5" xfId="1" applyFont="1" applyBorder="1" applyAlignment="1">
      <alignment horizontal="center"/>
    </xf>
    <xf numFmtId="3" fontId="0" fillId="0" borderId="1" xfId="0" applyNumberFormat="1" applyBorder="1" applyAlignment="1">
      <alignment horizontal="left" indent="1"/>
    </xf>
    <xf numFmtId="9" fontId="1" fillId="0" borderId="0" xfId="1" applyFont="1" applyBorder="1" applyAlignment="1">
      <alignment horizontal="center"/>
    </xf>
    <xf numFmtId="9" fontId="1" fillId="0" borderId="2" xfId="1" applyFont="1" applyBorder="1" applyAlignment="1">
      <alignment horizontal="center"/>
    </xf>
    <xf numFmtId="9" fontId="1" fillId="0" borderId="0" xfId="1" applyFont="1" applyFill="1" applyBorder="1" applyAlignment="1">
      <alignment horizontal="center"/>
    </xf>
    <xf numFmtId="0" fontId="0" fillId="0" borderId="0" xfId="0" applyFill="1"/>
    <xf numFmtId="4" fontId="0" fillId="0" borderId="0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3" fontId="0" fillId="2" borderId="1" xfId="0" applyNumberFormat="1" applyFill="1" applyBorder="1" applyAlignment="1">
      <alignment horizontal="left" indent="1"/>
    </xf>
    <xf numFmtId="9" fontId="1" fillId="2" borderId="0" xfId="1" applyFont="1" applyFill="1" applyBorder="1" applyAlignment="1">
      <alignment horizontal="center"/>
    </xf>
    <xf numFmtId="9" fontId="1" fillId="2" borderId="2" xfId="1" applyFont="1" applyFill="1" applyBorder="1" applyAlignment="1">
      <alignment horizontal="center"/>
    </xf>
    <xf numFmtId="3" fontId="0" fillId="0" borderId="1" xfId="0" applyNumberFormat="1" applyFill="1" applyBorder="1"/>
    <xf numFmtId="1" fontId="0" fillId="0" borderId="0" xfId="0" applyNumberFormat="1" applyFill="1" applyBorder="1" applyAlignment="1">
      <alignment horizontal="center"/>
    </xf>
    <xf numFmtId="2" fontId="1" fillId="0" borderId="0" xfId="1" applyNumberFormat="1" applyFont="1" applyFill="1" applyBorder="1" applyAlignment="1">
      <alignment horizontal="center"/>
    </xf>
    <xf numFmtId="2" fontId="1" fillId="0" borderId="2" xfId="1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3" fillId="0" borderId="1" xfId="0" applyFont="1" applyBorder="1" applyAlignment="1">
      <alignment horizontal="center"/>
    </xf>
    <xf numFmtId="0" fontId="0" fillId="0" borderId="3" xfId="0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9" fontId="1" fillId="0" borderId="2" xfId="1" applyFont="1" applyFill="1" applyBorder="1" applyAlignment="1">
      <alignment horizontal="center"/>
    </xf>
    <xf numFmtId="0" fontId="0" fillId="0" borderId="0" xfId="0" applyAlignment="1">
      <alignment horizontal="left" indent="1"/>
    </xf>
    <xf numFmtId="0" fontId="2" fillId="0" borderId="0" xfId="0" applyFont="1"/>
    <xf numFmtId="4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9" fontId="1" fillId="0" borderId="0" xfId="1" applyFont="1"/>
    <xf numFmtId="0" fontId="2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2" fillId="0" borderId="3" xfId="0" applyFon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9" fontId="1" fillId="0" borderId="6" xfId="1" applyFont="1" applyBorder="1" applyAlignment="1">
      <alignment horizontal="center"/>
    </xf>
    <xf numFmtId="9" fontId="1" fillId="0" borderId="0" xfId="1" applyFont="1" applyBorder="1" applyAlignment="1">
      <alignment horizontal="center"/>
    </xf>
    <xf numFmtId="9" fontId="1" fillId="0" borderId="7" xfId="1" applyFont="1" applyBorder="1" applyAlignment="1">
      <alignment horizontal="center"/>
    </xf>
    <xf numFmtId="9" fontId="1" fillId="0" borderId="8" xfId="1" applyFont="1" applyBorder="1" applyAlignment="1">
      <alignment horizontal="center"/>
    </xf>
    <xf numFmtId="9" fontId="1" fillId="0" borderId="1" xfId="1" applyFont="1" applyBorder="1" applyAlignment="1">
      <alignment horizontal="center"/>
    </xf>
    <xf numFmtId="9" fontId="1" fillId="0" borderId="2" xfId="1" applyFont="1" applyBorder="1" applyAlignment="1">
      <alignment horizontal="center"/>
    </xf>
    <xf numFmtId="9" fontId="1" fillId="0" borderId="3" xfId="1" applyFont="1" applyBorder="1" applyAlignment="1">
      <alignment horizontal="center"/>
    </xf>
    <xf numFmtId="9" fontId="1" fillId="0" borderId="4" xfId="1" applyFont="1" applyBorder="1" applyAlignment="1">
      <alignment horizontal="center"/>
    </xf>
    <xf numFmtId="9" fontId="1" fillId="0" borderId="5" xfId="1" applyFon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9" fontId="1" fillId="0" borderId="0" xfId="1" applyFont="1"/>
    <xf numFmtId="14" fontId="0" fillId="0" borderId="0" xfId="0" applyNumberFormat="1" applyBorder="1" applyAlignment="1">
      <alignment horizontal="left"/>
    </xf>
    <xf numFmtId="3" fontId="0" fillId="0" borderId="0" xfId="0" applyNumberFormat="1" applyFill="1" applyBorder="1"/>
    <xf numFmtId="164" fontId="0" fillId="0" borderId="0" xfId="0" applyNumberFormat="1" applyBorder="1" applyAlignment="1">
      <alignment horizontal="center"/>
    </xf>
    <xf numFmtId="9" fontId="1" fillId="0" borderId="0" xfId="1" applyFont="1"/>
    <xf numFmtId="1" fontId="1" fillId="0" borderId="0" xfId="1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/>
    <xf numFmtId="3" fontId="0" fillId="0" borderId="4" xfId="0" applyNumberFormat="1" applyBorder="1" applyAlignment="1">
      <alignment horizontal="center"/>
    </xf>
    <xf numFmtId="3" fontId="0" fillId="0" borderId="0" xfId="0" applyNumberFormat="1"/>
    <xf numFmtId="3" fontId="0" fillId="0" borderId="3" xfId="0" applyNumberFormat="1" applyBorder="1" applyAlignment="1">
      <alignment horizontal="center"/>
    </xf>
    <xf numFmtId="9" fontId="0" fillId="0" borderId="0" xfId="1" applyFont="1" applyAlignment="1">
      <alignment horizontal="center"/>
    </xf>
    <xf numFmtId="9" fontId="0" fillId="0" borderId="0" xfId="1" applyFont="1"/>
    <xf numFmtId="9" fontId="0" fillId="0" borderId="0" xfId="1" applyFont="1" applyFill="1" applyAlignment="1">
      <alignment horizontal="center"/>
    </xf>
    <xf numFmtId="2" fontId="0" fillId="0" borderId="0" xfId="0" applyNumberFormat="1"/>
    <xf numFmtId="2" fontId="0" fillId="3" borderId="0" xfId="0" applyNumberFormat="1" applyFill="1"/>
    <xf numFmtId="2" fontId="0" fillId="0" borderId="0" xfId="0" applyNumberFormat="1" applyFill="1"/>
    <xf numFmtId="9" fontId="0" fillId="0" borderId="0" xfId="0" applyNumberFormat="1" applyFill="1" applyAlignment="1">
      <alignment horizontal="center"/>
    </xf>
    <xf numFmtId="9" fontId="0" fillId="0" borderId="0" xfId="1" applyNumberFormat="1" applyFont="1" applyFill="1" applyAlignment="1">
      <alignment horizontal="center"/>
    </xf>
    <xf numFmtId="9" fontId="0" fillId="0" borderId="0" xfId="1" applyNumberFormat="1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chartsheet" Target="chartsheets/sheet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/>
              <a:t>Fatality Rate per 100,000</a:t>
            </a:r>
            <a:r>
              <a:rPr lang="en-US" sz="1000" baseline="0"/>
              <a:t> Population</a:t>
            </a:r>
            <a:r>
              <a:rPr lang="en-US" sz="1000"/>
              <a:t> by District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041666666666666"/>
          <c:y val="3.9024390243902439E-2"/>
          <c:w val="0.63541666666666663"/>
          <c:h val="0.78048780487804881"/>
        </c:manualLayout>
      </c:layout>
      <c:lineChart>
        <c:grouping val="standard"/>
        <c:varyColors val="0"/>
        <c:ser>
          <c:idx val="0"/>
          <c:order val="0"/>
          <c:tx>
            <c:strRef>
              <c:f>'Rate Comparison Data'!$A$4</c:f>
              <c:strCache>
                <c:ptCount val="1"/>
                <c:pt idx="0">
                  <c:v>District 1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'Rate Comparison Data'!$B$4:$F$4</c:f>
              <c:numCache>
                <c:formatCode>#,##0.00</c:formatCode>
                <c:ptCount val="5"/>
                <c:pt idx="0">
                  <c:v>15.329259724499138</c:v>
                </c:pt>
                <c:pt idx="1">
                  <c:v>13.738436815680135</c:v>
                </c:pt>
                <c:pt idx="2">
                  <c:v>13.015484359048404</c:v>
                </c:pt>
                <c:pt idx="3">
                  <c:v>11.091656697379992</c:v>
                </c:pt>
                <c:pt idx="4">
                  <c:v>12.057998975070088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72-4A32-8109-B6B1E5F81E00}"/>
            </c:ext>
          </c:extLst>
        </c:ser>
        <c:ser>
          <c:idx val="1"/>
          <c:order val="1"/>
          <c:tx>
            <c:strRef>
              <c:f>'Rate Comparison Data'!$A$5</c:f>
              <c:strCache>
                <c:ptCount val="1"/>
                <c:pt idx="0">
                  <c:v>District 2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'Rate Comparison Data'!$B$5:$F$5</c:f>
              <c:numCache>
                <c:formatCode>#,##0.00</c:formatCode>
                <c:ptCount val="5"/>
                <c:pt idx="0">
                  <c:v>19.351271654994473</c:v>
                </c:pt>
                <c:pt idx="1">
                  <c:v>21.883035176979046</c:v>
                </c:pt>
                <c:pt idx="2">
                  <c:v>12.753126793408457</c:v>
                </c:pt>
                <c:pt idx="3">
                  <c:v>14.402477226082885</c:v>
                </c:pt>
                <c:pt idx="4">
                  <c:v>22.238629388793512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72-4A32-8109-B6B1E5F81E00}"/>
            </c:ext>
          </c:extLst>
        </c:ser>
        <c:ser>
          <c:idx val="2"/>
          <c:order val="2"/>
          <c:tx>
            <c:strRef>
              <c:f>'Rate Comparison Data'!$A$6</c:f>
              <c:strCache>
                <c:ptCount val="1"/>
                <c:pt idx="0">
                  <c:v>District 3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'Rate Comparison Data'!$B$6:$F$6</c:f>
              <c:numCache>
                <c:formatCode>#,##0.00</c:formatCode>
                <c:ptCount val="5"/>
                <c:pt idx="0">
                  <c:v>11.976383590825581</c:v>
                </c:pt>
                <c:pt idx="1">
                  <c:v>10.66087508429529</c:v>
                </c:pt>
                <c:pt idx="2">
                  <c:v>9.920826961420083</c:v>
                </c:pt>
                <c:pt idx="3">
                  <c:v>9.5387148171569685</c:v>
                </c:pt>
                <c:pt idx="4">
                  <c:v>10.931338667674776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C72-4A32-8109-B6B1E5F81E00}"/>
            </c:ext>
          </c:extLst>
        </c:ser>
        <c:ser>
          <c:idx val="3"/>
          <c:order val="3"/>
          <c:tx>
            <c:strRef>
              <c:f>'Rate Comparison Data'!$A$7</c:f>
              <c:strCache>
                <c:ptCount val="1"/>
                <c:pt idx="0">
                  <c:v>District 4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'Rate Comparison Data'!$B$7:$F$7</c:f>
              <c:numCache>
                <c:formatCode>#,##0.00</c:formatCode>
                <c:ptCount val="5"/>
                <c:pt idx="0">
                  <c:v>20.334295823335637</c:v>
                </c:pt>
                <c:pt idx="1">
                  <c:v>17.079505096222917</c:v>
                </c:pt>
                <c:pt idx="2">
                  <c:v>22.88204306798454</c:v>
                </c:pt>
                <c:pt idx="3">
                  <c:v>16.665522954307058</c:v>
                </c:pt>
                <c:pt idx="4">
                  <c:v>20.854760810112662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C72-4A32-8109-B6B1E5F81E00}"/>
            </c:ext>
          </c:extLst>
        </c:ser>
        <c:ser>
          <c:idx val="4"/>
          <c:order val="4"/>
          <c:tx>
            <c:strRef>
              <c:f>'Rate Comparison Data'!$A$8</c:f>
              <c:strCache>
                <c:ptCount val="1"/>
                <c:pt idx="0">
                  <c:v>District 5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'Rate Comparison Data'!$B$8:$F$8</c:f>
              <c:numCache>
                <c:formatCode>#,##0.00</c:formatCode>
                <c:ptCount val="5"/>
                <c:pt idx="0">
                  <c:v>17.662747499249338</c:v>
                </c:pt>
                <c:pt idx="1">
                  <c:v>17.394732874885484</c:v>
                </c:pt>
                <c:pt idx="2">
                  <c:v>12.644622874122776</c:v>
                </c:pt>
                <c:pt idx="3">
                  <c:v>11.386862976184375</c:v>
                </c:pt>
                <c:pt idx="4">
                  <c:v>17.97530642280168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C72-4A32-8109-B6B1E5F81E00}"/>
            </c:ext>
          </c:extLst>
        </c:ser>
        <c:ser>
          <c:idx val="5"/>
          <c:order val="5"/>
          <c:tx>
            <c:strRef>
              <c:f>'Rate Comparison Data'!$A$9</c:f>
              <c:strCache>
                <c:ptCount val="1"/>
                <c:pt idx="0">
                  <c:v>District 6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'Rate Comparison Data'!$B$9:$F$9</c:f>
              <c:numCache>
                <c:formatCode>#,##0.00</c:formatCode>
                <c:ptCount val="5"/>
                <c:pt idx="0">
                  <c:v>10.802101008646183</c:v>
                </c:pt>
                <c:pt idx="1">
                  <c:v>11.941143430823185</c:v>
                </c:pt>
                <c:pt idx="2">
                  <c:v>12.181062797729103</c:v>
                </c:pt>
                <c:pt idx="3">
                  <c:v>14.922000571299451</c:v>
                </c:pt>
                <c:pt idx="4">
                  <c:v>16.412148115729089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C72-4A32-8109-B6B1E5F81E00}"/>
            </c:ext>
          </c:extLst>
        </c:ser>
        <c:ser>
          <c:idx val="6"/>
          <c:order val="6"/>
          <c:tx>
            <c:strRef>
              <c:f>'Rate Comparison Data'!$A$10</c:f>
              <c:strCache>
                <c:ptCount val="1"/>
                <c:pt idx="0">
                  <c:v>Statewide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'Rate Comparison Data'!$B$10:$F$10</c:f>
              <c:numCache>
                <c:formatCode>#,##0.00</c:formatCode>
                <c:ptCount val="5"/>
                <c:pt idx="0">
                  <c:v>14.269215245579019</c:v>
                </c:pt>
                <c:pt idx="1">
                  <c:v>13.339353143982924</c:v>
                </c:pt>
                <c:pt idx="2">
                  <c:v>12.534518889911672</c:v>
                </c:pt>
                <c:pt idx="3">
                  <c:v>11.713748821098761</c:v>
                </c:pt>
                <c:pt idx="4">
                  <c:v>14.256232367118498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C72-4A32-8109-B6B1E5F81E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852992"/>
        <c:axId val="158854528"/>
      </c:lineChart>
      <c:catAx>
        <c:axId val="15885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8854528"/>
        <c:crosses val="autoZero"/>
        <c:auto val="1"/>
        <c:lblAlgn val="ctr"/>
        <c:lblOffset val="100"/>
        <c:noMultiLvlLbl val="0"/>
      </c:catAx>
      <c:valAx>
        <c:axId val="158854528"/>
        <c:scaling>
          <c:orientation val="minMax"/>
          <c:max val="40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588529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800" b="1" i="0" baseline="0"/>
              <a:t>Head-on/Side-Sipe Opposite Fatality Rate per 100,000 Population by District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041666666666666"/>
          <c:y val="3.9024390243902439E-2"/>
          <c:w val="0.63541666666666663"/>
          <c:h val="0.78048780487804881"/>
        </c:manualLayout>
      </c:layout>
      <c:lineChart>
        <c:grouping val="standard"/>
        <c:varyColors val="0"/>
        <c:ser>
          <c:idx val="0"/>
          <c:order val="0"/>
          <c:tx>
            <c:strRef>
              <c:f>'Rate Comparison Data'!$A$115</c:f>
              <c:strCache>
                <c:ptCount val="1"/>
                <c:pt idx="0">
                  <c:v>District 1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'Rate Comparison Data'!$B$115:$F$115</c:f>
              <c:numCache>
                <c:formatCode>#,##0.00</c:formatCode>
                <c:ptCount val="5"/>
                <c:pt idx="0">
                  <c:v>4.2581277012497605</c:v>
                </c:pt>
                <c:pt idx="1">
                  <c:v>2.9142138699927562</c:v>
                </c:pt>
                <c:pt idx="2">
                  <c:v>3.6606049759823636</c:v>
                </c:pt>
                <c:pt idx="3">
                  <c:v>2.7729141743449981</c:v>
                </c:pt>
                <c:pt idx="4">
                  <c:v>1.507249871883761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3-4194-9547-376B34970B37}"/>
            </c:ext>
          </c:extLst>
        </c:ser>
        <c:ser>
          <c:idx val="1"/>
          <c:order val="1"/>
          <c:tx>
            <c:strRef>
              <c:f>'Rate Comparison Data'!$A$116</c:f>
              <c:strCache>
                <c:ptCount val="1"/>
                <c:pt idx="0">
                  <c:v>District 2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'Rate Comparison Data'!$B$116:$F$116</c:f>
              <c:numCache>
                <c:formatCode>#,##0.00</c:formatCode>
                <c:ptCount val="5"/>
                <c:pt idx="0">
                  <c:v>0.92148912642830827</c:v>
                </c:pt>
                <c:pt idx="1">
                  <c:v>1.8235862647482539</c:v>
                </c:pt>
                <c:pt idx="2">
                  <c:v>4.5546881405030204</c:v>
                </c:pt>
                <c:pt idx="3">
                  <c:v>1.8003096532603606</c:v>
                </c:pt>
                <c:pt idx="4">
                  <c:v>8.8954517555174064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23-4194-9547-376B34970B37}"/>
            </c:ext>
          </c:extLst>
        </c:ser>
        <c:ser>
          <c:idx val="2"/>
          <c:order val="2"/>
          <c:tx>
            <c:strRef>
              <c:f>'Rate Comparison Data'!$A$117</c:f>
              <c:strCache>
                <c:ptCount val="1"/>
                <c:pt idx="0">
                  <c:v>District 3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'Rate Comparison Data'!$B$117:$F$117</c:f>
              <c:numCache>
                <c:formatCode>#,##0.00</c:formatCode>
                <c:ptCount val="5"/>
                <c:pt idx="0">
                  <c:v>1.5289000328713507</c:v>
                </c:pt>
                <c:pt idx="1">
                  <c:v>1.3636003014796303</c:v>
                </c:pt>
                <c:pt idx="2">
                  <c:v>2.0567568090748951</c:v>
                </c:pt>
                <c:pt idx="3">
                  <c:v>2.4730001377814359</c:v>
                </c:pt>
                <c:pt idx="4">
                  <c:v>2.618966555797082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523-4194-9547-376B34970B37}"/>
            </c:ext>
          </c:extLst>
        </c:ser>
        <c:ser>
          <c:idx val="3"/>
          <c:order val="3"/>
          <c:tx>
            <c:strRef>
              <c:f>'Rate Comparison Data'!$A$118</c:f>
              <c:strCache>
                <c:ptCount val="1"/>
                <c:pt idx="0">
                  <c:v>District 4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'Rate Comparison Data'!$B$118:$F$118</c:f>
              <c:numCache>
                <c:formatCode>#,##0.00</c:formatCode>
                <c:ptCount val="5"/>
                <c:pt idx="0">
                  <c:v>4.066859164667127</c:v>
                </c:pt>
                <c:pt idx="1">
                  <c:v>5.525722237013297</c:v>
                </c:pt>
                <c:pt idx="2">
                  <c:v>8.9538429396461243</c:v>
                </c:pt>
                <c:pt idx="3">
                  <c:v>5.3917868381581666</c:v>
                </c:pt>
                <c:pt idx="4">
                  <c:v>5.2136902025281655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23-4194-9547-376B34970B37}"/>
            </c:ext>
          </c:extLst>
        </c:ser>
        <c:ser>
          <c:idx val="4"/>
          <c:order val="4"/>
          <c:tx>
            <c:strRef>
              <c:f>'Rate Comparison Data'!$A$119</c:f>
              <c:strCache>
                <c:ptCount val="1"/>
                <c:pt idx="0">
                  <c:v>District 5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'Rate Comparison Data'!$B$119:$F$119</c:f>
              <c:numCache>
                <c:formatCode>#,##0.00</c:formatCode>
                <c:ptCount val="5"/>
                <c:pt idx="0">
                  <c:v>6.4763407497247574</c:v>
                </c:pt>
                <c:pt idx="1">
                  <c:v>1.159648858325699</c:v>
                </c:pt>
                <c:pt idx="2">
                  <c:v>1.7242667555621969</c:v>
                </c:pt>
                <c:pt idx="3">
                  <c:v>3.4160588928553124</c:v>
                </c:pt>
                <c:pt idx="4">
                  <c:v>1.6851849771376575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523-4194-9547-376B34970B37}"/>
            </c:ext>
          </c:extLst>
        </c:ser>
        <c:ser>
          <c:idx val="5"/>
          <c:order val="5"/>
          <c:tx>
            <c:strRef>
              <c:f>'Rate Comparison Data'!$A$120</c:f>
              <c:strCache>
                <c:ptCount val="1"/>
                <c:pt idx="0">
                  <c:v>District 6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'Rate Comparison Data'!$B$120:$F$120</c:f>
              <c:numCache>
                <c:formatCode>#,##0.00</c:formatCode>
                <c:ptCount val="5"/>
                <c:pt idx="0">
                  <c:v>3.600700336215394</c:v>
                </c:pt>
                <c:pt idx="1">
                  <c:v>0.4422645715119698</c:v>
                </c:pt>
                <c:pt idx="2">
                  <c:v>1.7401518282470145</c:v>
                </c:pt>
                <c:pt idx="3">
                  <c:v>3.8370858611912877</c:v>
                </c:pt>
                <c:pt idx="4">
                  <c:v>3.5168888819419477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523-4194-9547-376B34970B37}"/>
            </c:ext>
          </c:extLst>
        </c:ser>
        <c:ser>
          <c:idx val="6"/>
          <c:order val="6"/>
          <c:tx>
            <c:strRef>
              <c:f>'Rate Comparison Data'!$A$121</c:f>
              <c:strCache>
                <c:ptCount val="1"/>
                <c:pt idx="0">
                  <c:v>Statewide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'Rate Comparison Data'!$B$121:$F$121</c:f>
              <c:numCache>
                <c:formatCode>#,##0.00</c:formatCode>
                <c:ptCount val="5"/>
                <c:pt idx="0">
                  <c:v>2.9120847439957185</c:v>
                </c:pt>
                <c:pt idx="1">
                  <c:v>1.9381966106641855</c:v>
                </c:pt>
                <c:pt idx="2">
                  <c:v>3.1336297224779179</c:v>
                </c:pt>
                <c:pt idx="3">
                  <c:v>3.0652800653342553</c:v>
                </c:pt>
                <c:pt idx="4">
                  <c:v>3.1563614096941328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523-4194-9547-376B34970B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1780224"/>
        <c:axId val="201925376"/>
      </c:lineChart>
      <c:catAx>
        <c:axId val="201780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1925376"/>
        <c:crosses val="autoZero"/>
        <c:auto val="1"/>
        <c:lblAlgn val="ctr"/>
        <c:lblOffset val="100"/>
        <c:noMultiLvlLbl val="0"/>
      </c:catAx>
      <c:valAx>
        <c:axId val="20192537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2017802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900" b="1" i="0" baseline="0"/>
              <a:t>Intersection-Related Fatality Rate per 100,000 Population by District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041666666666666"/>
          <c:y val="3.9024390243902439E-2"/>
          <c:w val="0.63541666666666663"/>
          <c:h val="0.78048780487804881"/>
        </c:manualLayout>
      </c:layout>
      <c:lineChart>
        <c:grouping val="standard"/>
        <c:varyColors val="0"/>
        <c:ser>
          <c:idx val="0"/>
          <c:order val="0"/>
          <c:tx>
            <c:strRef>
              <c:f>'Rate Comparison Data'!$A$127</c:f>
              <c:strCache>
                <c:ptCount val="1"/>
                <c:pt idx="0">
                  <c:v>District 1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'Rate Comparison Data'!$B$127:$F$127</c:f>
              <c:numCache>
                <c:formatCode>#,##0.00</c:formatCode>
                <c:ptCount val="5"/>
                <c:pt idx="0">
                  <c:v>0.85162554024995196</c:v>
                </c:pt>
                <c:pt idx="1">
                  <c:v>2.4978976028509337</c:v>
                </c:pt>
                <c:pt idx="2">
                  <c:v>2.8471372035418385</c:v>
                </c:pt>
                <c:pt idx="3">
                  <c:v>1.5845223853399988</c:v>
                </c:pt>
                <c:pt idx="4">
                  <c:v>1.8840623398547016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03-414C-A6CE-6041465DFBFF}"/>
            </c:ext>
          </c:extLst>
        </c:ser>
        <c:ser>
          <c:idx val="1"/>
          <c:order val="1"/>
          <c:tx>
            <c:strRef>
              <c:f>'Rate Comparison Data'!$A$128</c:f>
              <c:strCache>
                <c:ptCount val="1"/>
                <c:pt idx="0">
                  <c:v>District 2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'Rate Comparison Data'!$B$128:$F$128</c:f>
              <c:numCache>
                <c:formatCode>#,##0.00</c:formatCode>
                <c:ptCount val="5"/>
                <c:pt idx="0">
                  <c:v>2.764467379284925</c:v>
                </c:pt>
                <c:pt idx="1">
                  <c:v>2.7353793971223808</c:v>
                </c:pt>
                <c:pt idx="2">
                  <c:v>1.8218752562012082</c:v>
                </c:pt>
                <c:pt idx="3">
                  <c:v>2.7004644798905408</c:v>
                </c:pt>
                <c:pt idx="4">
                  <c:v>1.7790903511034808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03-414C-A6CE-6041465DFBFF}"/>
            </c:ext>
          </c:extLst>
        </c:ser>
        <c:ser>
          <c:idx val="2"/>
          <c:order val="2"/>
          <c:tx>
            <c:strRef>
              <c:f>'Rate Comparison Data'!$A$129</c:f>
              <c:strCache>
                <c:ptCount val="1"/>
                <c:pt idx="0">
                  <c:v>District 3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'Rate Comparison Data'!$B$129:$F$129</c:f>
              <c:numCache>
                <c:formatCode>#,##0.00</c:formatCode>
                <c:ptCount val="5"/>
                <c:pt idx="0">
                  <c:v>3.1852084018153142</c:v>
                </c:pt>
                <c:pt idx="1">
                  <c:v>3.2230552580427618</c:v>
                </c:pt>
                <c:pt idx="2">
                  <c:v>2.4197138930292885</c:v>
                </c:pt>
                <c:pt idx="3">
                  <c:v>1.6486667585209576</c:v>
                </c:pt>
                <c:pt idx="4">
                  <c:v>2.732834666918694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03-414C-A6CE-6041465DFBFF}"/>
            </c:ext>
          </c:extLst>
        </c:ser>
        <c:ser>
          <c:idx val="3"/>
          <c:order val="3"/>
          <c:tx>
            <c:strRef>
              <c:f>'Rate Comparison Data'!$A$130</c:f>
              <c:strCache>
                <c:ptCount val="1"/>
                <c:pt idx="0">
                  <c:v>District 4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'Rate Comparison Data'!$B$130:$F$130</c:f>
              <c:numCache>
                <c:formatCode>#,##0.00</c:formatCode>
                <c:ptCount val="5"/>
                <c:pt idx="0">
                  <c:v>5.5919313514173004</c:v>
                </c:pt>
                <c:pt idx="1">
                  <c:v>4.5210454666472426</c:v>
                </c:pt>
                <c:pt idx="2">
                  <c:v>4.4769214698230622</c:v>
                </c:pt>
                <c:pt idx="3">
                  <c:v>3.9212995186604842</c:v>
                </c:pt>
                <c:pt idx="4">
                  <c:v>5.2136902025281655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403-414C-A6CE-6041465DFBFF}"/>
            </c:ext>
          </c:extLst>
        </c:ser>
        <c:ser>
          <c:idx val="4"/>
          <c:order val="4"/>
          <c:tx>
            <c:strRef>
              <c:f>'Rate Comparison Data'!$A$131</c:f>
              <c:strCache>
                <c:ptCount val="1"/>
                <c:pt idx="0">
                  <c:v>District 5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'Rate Comparison Data'!$B$131:$F$131</c:f>
              <c:numCache>
                <c:formatCode>#,##0.00</c:formatCode>
                <c:ptCount val="5"/>
                <c:pt idx="0">
                  <c:v>0</c:v>
                </c:pt>
                <c:pt idx="1">
                  <c:v>4.6385954333027959</c:v>
                </c:pt>
                <c:pt idx="2">
                  <c:v>0.57475558518739889</c:v>
                </c:pt>
                <c:pt idx="3">
                  <c:v>0</c:v>
                </c:pt>
                <c:pt idx="4">
                  <c:v>3.3703699542753149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403-414C-A6CE-6041465DFBFF}"/>
            </c:ext>
          </c:extLst>
        </c:ser>
        <c:ser>
          <c:idx val="5"/>
          <c:order val="5"/>
          <c:tx>
            <c:strRef>
              <c:f>'Rate Comparison Data'!$A$132</c:f>
              <c:strCache>
                <c:ptCount val="1"/>
                <c:pt idx="0">
                  <c:v>District 6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'Rate Comparison Data'!$B$132:$F$132</c:f>
              <c:numCache>
                <c:formatCode>#,##0.00</c:formatCode>
                <c:ptCount val="5"/>
                <c:pt idx="0">
                  <c:v>2.2504377101346216</c:v>
                </c:pt>
                <c:pt idx="1">
                  <c:v>2.2113228575598489</c:v>
                </c:pt>
                <c:pt idx="2">
                  <c:v>0.87007591412350727</c:v>
                </c:pt>
                <c:pt idx="3">
                  <c:v>3.8370858611912877</c:v>
                </c:pt>
                <c:pt idx="4">
                  <c:v>3.9076543132688308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403-414C-A6CE-6041465DFBFF}"/>
            </c:ext>
          </c:extLst>
        </c:ser>
        <c:ser>
          <c:idx val="6"/>
          <c:order val="6"/>
          <c:tx>
            <c:strRef>
              <c:f>'Rate Comparison Data'!$A$133</c:f>
              <c:strCache>
                <c:ptCount val="1"/>
                <c:pt idx="0">
                  <c:v>Statewide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'Rate Comparison Data'!$B$133:$F$133</c:f>
              <c:numCache>
                <c:formatCode>#,##0.00</c:formatCode>
                <c:ptCount val="5"/>
                <c:pt idx="0">
                  <c:v>2.679117964476061</c:v>
                </c:pt>
                <c:pt idx="1">
                  <c:v>3.249329611995841</c:v>
                </c:pt>
                <c:pt idx="2">
                  <c:v>2.2942646182427615</c:v>
                </c:pt>
                <c:pt idx="3">
                  <c:v>2.0800114729053876</c:v>
                </c:pt>
                <c:pt idx="4">
                  <c:v>3.051149362704328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403-414C-A6CE-6041465DFB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8908928"/>
        <c:axId val="254222720"/>
      </c:lineChart>
      <c:catAx>
        <c:axId val="218908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54222720"/>
        <c:crosses val="autoZero"/>
        <c:auto val="1"/>
        <c:lblAlgn val="ctr"/>
        <c:lblOffset val="100"/>
        <c:noMultiLvlLbl val="0"/>
      </c:catAx>
      <c:valAx>
        <c:axId val="254222720"/>
        <c:scaling>
          <c:orientation val="minMax"/>
          <c:max val="14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2189089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5-Year Fatality Rates per 100,000 population by Focus</a:t>
            </a:r>
            <a:r>
              <a:rPr lang="en-US" baseline="0"/>
              <a:t> Area</a:t>
            </a:r>
            <a:endParaRPr lang="en-US"/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'5-Year Rate Comparison'!$A$4</c:f>
              <c:strCache>
                <c:ptCount val="1"/>
                <c:pt idx="0">
                  <c:v>District 1</c:v>
                </c:pt>
              </c:strCache>
            </c:strRef>
          </c:tx>
          <c:invertIfNegative val="0"/>
          <c:cat>
            <c:strRef>
              <c:f>'5-Year Rate Comparison'!$B$2:$L$2</c:f>
              <c:strCache>
                <c:ptCount val="11"/>
                <c:pt idx="0">
                  <c:v>Fatality </c:v>
                </c:pt>
                <c:pt idx="1">
                  <c:v>Agg Drvg</c:v>
                </c:pt>
                <c:pt idx="2">
                  <c:v>Dstrctd Drvg</c:v>
                </c:pt>
                <c:pt idx="3">
                  <c:v>Unrestrained</c:v>
                </c:pt>
                <c:pt idx="4">
                  <c:v>Impaired</c:v>
                </c:pt>
                <c:pt idx="5">
                  <c:v>Yth Drvr</c:v>
                </c:pt>
                <c:pt idx="6">
                  <c:v>Mature Drvr</c:v>
                </c:pt>
                <c:pt idx="7">
                  <c:v>CMV</c:v>
                </c:pt>
                <c:pt idx="8">
                  <c:v>1 Veh ROR</c:v>
                </c:pt>
                <c:pt idx="9">
                  <c:v>Head-on/SS Opp</c:v>
                </c:pt>
                <c:pt idx="10">
                  <c:v>Intersection</c:v>
                </c:pt>
              </c:strCache>
            </c:strRef>
          </c:cat>
          <c:val>
            <c:numRef>
              <c:f>'5-Year Rate Comparison'!$B$4:$L$4</c:f>
              <c:numCache>
                <c:formatCode>#,##0.00</c:formatCode>
                <c:ptCount val="11"/>
                <c:pt idx="0">
                  <c:v>12.997140629061606</c:v>
                </c:pt>
                <c:pt idx="1">
                  <c:v>5.4894755451937218</c:v>
                </c:pt>
                <c:pt idx="2">
                  <c:v>2.4218274464089951</c:v>
                </c:pt>
                <c:pt idx="3">
                  <c:v>4.1978342404422584</c:v>
                </c:pt>
                <c:pt idx="4">
                  <c:v>6.7811168499451862</c:v>
                </c:pt>
                <c:pt idx="5">
                  <c:v>1.0494585601105646</c:v>
                </c:pt>
                <c:pt idx="6">
                  <c:v>2.4218274464089951</c:v>
                </c:pt>
                <c:pt idx="7">
                  <c:v>2.4218274464089951</c:v>
                </c:pt>
                <c:pt idx="8">
                  <c:v>6.0545686160224879</c:v>
                </c:pt>
                <c:pt idx="9">
                  <c:v>2.9869205172377606</c:v>
                </c:pt>
                <c:pt idx="10">
                  <c:v>1.937461957127196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30-446A-B563-F7B6A2A23DEB}"/>
            </c:ext>
          </c:extLst>
        </c:ser>
        <c:ser>
          <c:idx val="1"/>
          <c:order val="1"/>
          <c:tx>
            <c:strRef>
              <c:f>'5-Year Rate Comparison'!$A$5</c:f>
              <c:strCache>
                <c:ptCount val="1"/>
                <c:pt idx="0">
                  <c:v>District 2</c:v>
                </c:pt>
              </c:strCache>
            </c:strRef>
          </c:tx>
          <c:invertIfNegative val="0"/>
          <c:cat>
            <c:strRef>
              <c:f>'5-Year Rate Comparison'!$B$2:$L$2</c:f>
              <c:strCache>
                <c:ptCount val="11"/>
                <c:pt idx="0">
                  <c:v>Fatality </c:v>
                </c:pt>
                <c:pt idx="1">
                  <c:v>Agg Drvg</c:v>
                </c:pt>
                <c:pt idx="2">
                  <c:v>Dstrctd Drvg</c:v>
                </c:pt>
                <c:pt idx="3">
                  <c:v>Unrestrained</c:v>
                </c:pt>
                <c:pt idx="4">
                  <c:v>Impaired</c:v>
                </c:pt>
                <c:pt idx="5">
                  <c:v>Yth Drvr</c:v>
                </c:pt>
                <c:pt idx="6">
                  <c:v>Mature Drvr</c:v>
                </c:pt>
                <c:pt idx="7">
                  <c:v>CMV</c:v>
                </c:pt>
                <c:pt idx="8">
                  <c:v>1 Veh ROR</c:v>
                </c:pt>
                <c:pt idx="9">
                  <c:v>Head-on/SS Opp</c:v>
                </c:pt>
                <c:pt idx="10">
                  <c:v>Intersection</c:v>
                </c:pt>
              </c:strCache>
            </c:strRef>
          </c:cat>
          <c:val>
            <c:numRef>
              <c:f>'5-Year Rate Comparison'!$B$5:$L$5</c:f>
              <c:numCache>
                <c:formatCode>#,##0.00</c:formatCode>
                <c:ptCount val="11"/>
                <c:pt idx="0">
                  <c:v>18.133023863059403</c:v>
                </c:pt>
                <c:pt idx="1">
                  <c:v>5.2585769202872275</c:v>
                </c:pt>
                <c:pt idx="2">
                  <c:v>3.4452745339812867</c:v>
                </c:pt>
                <c:pt idx="3">
                  <c:v>7.2532095452237613</c:v>
                </c:pt>
                <c:pt idx="4">
                  <c:v>6.5278885907013846</c:v>
                </c:pt>
                <c:pt idx="5">
                  <c:v>1.0879814317835641</c:v>
                </c:pt>
                <c:pt idx="6">
                  <c:v>5.439907158917821</c:v>
                </c:pt>
                <c:pt idx="7">
                  <c:v>2.1759628635671282</c:v>
                </c:pt>
                <c:pt idx="8">
                  <c:v>10.517153840574455</c:v>
                </c:pt>
                <c:pt idx="9">
                  <c:v>3.6266047726118806</c:v>
                </c:pt>
                <c:pt idx="10">
                  <c:v>2.3572931021977226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30-446A-B563-F7B6A2A23DEB}"/>
            </c:ext>
          </c:extLst>
        </c:ser>
        <c:ser>
          <c:idx val="2"/>
          <c:order val="2"/>
          <c:tx>
            <c:strRef>
              <c:f>'5-Year Rate Comparison'!$A$6</c:f>
              <c:strCache>
                <c:ptCount val="1"/>
                <c:pt idx="0">
                  <c:v>District 3</c:v>
                </c:pt>
              </c:strCache>
            </c:strRef>
          </c:tx>
          <c:invertIfNegative val="0"/>
          <c:cat>
            <c:strRef>
              <c:f>'5-Year Rate Comparison'!$B$2:$L$2</c:f>
              <c:strCache>
                <c:ptCount val="11"/>
                <c:pt idx="0">
                  <c:v>Fatality </c:v>
                </c:pt>
                <c:pt idx="1">
                  <c:v>Agg Drvg</c:v>
                </c:pt>
                <c:pt idx="2">
                  <c:v>Dstrctd Drvg</c:v>
                </c:pt>
                <c:pt idx="3">
                  <c:v>Unrestrained</c:v>
                </c:pt>
                <c:pt idx="4">
                  <c:v>Impaired</c:v>
                </c:pt>
                <c:pt idx="5">
                  <c:v>Yth Drvr</c:v>
                </c:pt>
                <c:pt idx="6">
                  <c:v>Mature Drvr</c:v>
                </c:pt>
                <c:pt idx="7">
                  <c:v>CMV</c:v>
                </c:pt>
                <c:pt idx="8">
                  <c:v>1 Veh ROR</c:v>
                </c:pt>
                <c:pt idx="9">
                  <c:v>Head-on/SS Opp</c:v>
                </c:pt>
                <c:pt idx="10">
                  <c:v>Intersection</c:v>
                </c:pt>
              </c:strCache>
            </c:strRef>
          </c:cat>
          <c:val>
            <c:numRef>
              <c:f>'5-Year Rate Comparison'!$B$6:$L$6</c:f>
              <c:numCache>
                <c:formatCode>#,##0.00</c:formatCode>
                <c:ptCount val="11"/>
                <c:pt idx="0">
                  <c:v>10.589821709858183</c:v>
                </c:pt>
                <c:pt idx="1">
                  <c:v>3.5218997030507855</c:v>
                </c:pt>
                <c:pt idx="2">
                  <c:v>1.1578848338797103</c:v>
                </c:pt>
                <c:pt idx="3">
                  <c:v>3.7872483108148858</c:v>
                </c:pt>
                <c:pt idx="4">
                  <c:v>3.8113709115207133</c:v>
                </c:pt>
                <c:pt idx="5">
                  <c:v>1.4232334416438106</c:v>
                </c:pt>
                <c:pt idx="6">
                  <c:v>2.4122600705827297</c:v>
                </c:pt>
                <c:pt idx="7">
                  <c:v>1.6885820494079111</c:v>
                </c:pt>
                <c:pt idx="8">
                  <c:v>3.5942675051682671</c:v>
                </c:pt>
                <c:pt idx="9">
                  <c:v>2.0262984592894928</c:v>
                </c:pt>
                <c:pt idx="10">
                  <c:v>2.6293634769351755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30-446A-B563-F7B6A2A23DEB}"/>
            </c:ext>
          </c:extLst>
        </c:ser>
        <c:ser>
          <c:idx val="3"/>
          <c:order val="3"/>
          <c:tx>
            <c:strRef>
              <c:f>'5-Year Rate Comparison'!$A$7</c:f>
              <c:strCache>
                <c:ptCount val="1"/>
                <c:pt idx="0">
                  <c:v>District 4</c:v>
                </c:pt>
              </c:strCache>
            </c:strRef>
          </c:tx>
          <c:invertIfNegative val="0"/>
          <c:cat>
            <c:strRef>
              <c:f>'5-Year Rate Comparison'!$B$2:$L$2</c:f>
              <c:strCache>
                <c:ptCount val="11"/>
                <c:pt idx="0">
                  <c:v>Fatality </c:v>
                </c:pt>
                <c:pt idx="1">
                  <c:v>Agg Drvg</c:v>
                </c:pt>
                <c:pt idx="2">
                  <c:v>Dstrctd Drvg</c:v>
                </c:pt>
                <c:pt idx="3">
                  <c:v>Unrestrained</c:v>
                </c:pt>
                <c:pt idx="4">
                  <c:v>Impaired</c:v>
                </c:pt>
                <c:pt idx="5">
                  <c:v>Yth Drvr</c:v>
                </c:pt>
                <c:pt idx="6">
                  <c:v>Mature Drvr</c:v>
                </c:pt>
                <c:pt idx="7">
                  <c:v>CMV</c:v>
                </c:pt>
                <c:pt idx="8">
                  <c:v>1 Veh ROR</c:v>
                </c:pt>
                <c:pt idx="9">
                  <c:v>Head-on/SS Opp</c:v>
                </c:pt>
                <c:pt idx="10">
                  <c:v>Intersection</c:v>
                </c:pt>
              </c:strCache>
            </c:strRef>
          </c:cat>
          <c:val>
            <c:numRef>
              <c:f>'5-Year Rate Comparison'!$B$7:$L$7</c:f>
              <c:numCache>
                <c:formatCode>#,##0.00</c:formatCode>
                <c:ptCount val="11"/>
                <c:pt idx="0">
                  <c:v>19.568910733152201</c:v>
                </c:pt>
                <c:pt idx="1">
                  <c:v>6.7206360093654025</c:v>
                </c:pt>
                <c:pt idx="2">
                  <c:v>4.447479712080046</c:v>
                </c:pt>
                <c:pt idx="3">
                  <c:v>7.610131951781411</c:v>
                </c:pt>
                <c:pt idx="4">
                  <c:v>7.4124661868000761</c:v>
                </c:pt>
                <c:pt idx="5">
                  <c:v>2.8661535922293631</c:v>
                </c:pt>
                <c:pt idx="6">
                  <c:v>4.3486468295893781</c:v>
                </c:pt>
                <c:pt idx="7">
                  <c:v>5.929972949440061</c:v>
                </c:pt>
                <c:pt idx="8">
                  <c:v>6.5229702443840676</c:v>
                </c:pt>
                <c:pt idx="9">
                  <c:v>5.8311400669493931</c:v>
                </c:pt>
                <c:pt idx="10">
                  <c:v>4.7439783595520488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F30-446A-B563-F7B6A2A23DEB}"/>
            </c:ext>
          </c:extLst>
        </c:ser>
        <c:ser>
          <c:idx val="4"/>
          <c:order val="4"/>
          <c:tx>
            <c:strRef>
              <c:f>'5-Year Rate Comparison'!$A$8</c:f>
              <c:strCache>
                <c:ptCount val="1"/>
                <c:pt idx="0">
                  <c:v>District 5</c:v>
                </c:pt>
              </c:strCache>
            </c:strRef>
          </c:tx>
          <c:invertIfNegative val="0"/>
          <c:cat>
            <c:strRef>
              <c:f>'5-Year Rate Comparison'!$B$2:$L$2</c:f>
              <c:strCache>
                <c:ptCount val="11"/>
                <c:pt idx="0">
                  <c:v>Fatality </c:v>
                </c:pt>
                <c:pt idx="1">
                  <c:v>Agg Drvg</c:v>
                </c:pt>
                <c:pt idx="2">
                  <c:v>Dstrctd Drvg</c:v>
                </c:pt>
                <c:pt idx="3">
                  <c:v>Unrestrained</c:v>
                </c:pt>
                <c:pt idx="4">
                  <c:v>Impaired</c:v>
                </c:pt>
                <c:pt idx="5">
                  <c:v>Yth Drvr</c:v>
                </c:pt>
                <c:pt idx="6">
                  <c:v>Mature Drvr</c:v>
                </c:pt>
                <c:pt idx="7">
                  <c:v>CMV</c:v>
                </c:pt>
                <c:pt idx="8">
                  <c:v>1 Veh ROR</c:v>
                </c:pt>
                <c:pt idx="9">
                  <c:v>Head-on/SS Opp</c:v>
                </c:pt>
                <c:pt idx="10">
                  <c:v>Intersection</c:v>
                </c:pt>
              </c:strCache>
            </c:strRef>
          </c:cat>
          <c:val>
            <c:numRef>
              <c:f>'5-Year Rate Comparison'!$B$8:$L$8</c:f>
              <c:numCache>
                <c:formatCode>#,##0.00</c:formatCode>
                <c:ptCount val="11"/>
                <c:pt idx="0">
                  <c:v>15.40291850821585</c:v>
                </c:pt>
                <c:pt idx="1">
                  <c:v>2.9886259792060601</c:v>
                </c:pt>
                <c:pt idx="2">
                  <c:v>1.4943129896030301</c:v>
                </c:pt>
                <c:pt idx="3">
                  <c:v>7.5865121010615377</c:v>
                </c:pt>
                <c:pt idx="4">
                  <c:v>5.63241049927296</c:v>
                </c:pt>
                <c:pt idx="5">
                  <c:v>2.2989430609277388</c:v>
                </c:pt>
                <c:pt idx="6">
                  <c:v>4.9427275809946378</c:v>
                </c:pt>
                <c:pt idx="7">
                  <c:v>2.8736788261596735</c:v>
                </c:pt>
                <c:pt idx="8">
                  <c:v>8.391142172386246</c:v>
                </c:pt>
                <c:pt idx="9">
                  <c:v>2.8736788261596735</c:v>
                </c:pt>
                <c:pt idx="10">
                  <c:v>1.7242072956958041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F30-446A-B563-F7B6A2A23DEB}"/>
            </c:ext>
          </c:extLst>
        </c:ser>
        <c:ser>
          <c:idx val="5"/>
          <c:order val="5"/>
          <c:tx>
            <c:strRef>
              <c:f>'5-Year Rate Comparison'!$A$9</c:f>
              <c:strCache>
                <c:ptCount val="1"/>
                <c:pt idx="0">
                  <c:v>District 6</c:v>
                </c:pt>
              </c:strCache>
            </c:strRef>
          </c:tx>
          <c:invertIfNegative val="0"/>
          <c:cat>
            <c:strRef>
              <c:f>'5-Year Rate Comparison'!$B$2:$L$2</c:f>
              <c:strCache>
                <c:ptCount val="11"/>
                <c:pt idx="0">
                  <c:v>Fatality </c:v>
                </c:pt>
                <c:pt idx="1">
                  <c:v>Agg Drvg</c:v>
                </c:pt>
                <c:pt idx="2">
                  <c:v>Dstrctd Drvg</c:v>
                </c:pt>
                <c:pt idx="3">
                  <c:v>Unrestrained</c:v>
                </c:pt>
                <c:pt idx="4">
                  <c:v>Impaired</c:v>
                </c:pt>
                <c:pt idx="5">
                  <c:v>Yth Drvr</c:v>
                </c:pt>
                <c:pt idx="6">
                  <c:v>Mature Drvr</c:v>
                </c:pt>
                <c:pt idx="7">
                  <c:v>CMV</c:v>
                </c:pt>
                <c:pt idx="8">
                  <c:v>1 Veh ROR</c:v>
                </c:pt>
                <c:pt idx="9">
                  <c:v>Head-on/SS Opp</c:v>
                </c:pt>
                <c:pt idx="10">
                  <c:v>Intersection</c:v>
                </c:pt>
              </c:strCache>
            </c:strRef>
          </c:cat>
          <c:val>
            <c:numRef>
              <c:f>'5-Year Rate Comparison'!$B$9:$L$9</c:f>
              <c:numCache>
                <c:formatCode>#,##0.00</c:formatCode>
                <c:ptCount val="11"/>
                <c:pt idx="0">
                  <c:v>13.349146938167777</c:v>
                </c:pt>
                <c:pt idx="1">
                  <c:v>4.9631443744469941</c:v>
                </c:pt>
                <c:pt idx="2">
                  <c:v>1.7114290946368946</c:v>
                </c:pt>
                <c:pt idx="3">
                  <c:v>5.3910016481062177</c:v>
                </c:pt>
                <c:pt idx="4">
                  <c:v>4.7064300102514602</c:v>
                </c:pt>
                <c:pt idx="5">
                  <c:v>2.0537149135642734</c:v>
                </c:pt>
                <c:pt idx="6">
                  <c:v>2.3104292777598077</c:v>
                </c:pt>
                <c:pt idx="7">
                  <c:v>1.9681434588324287</c:v>
                </c:pt>
                <c:pt idx="8">
                  <c:v>4.7920014649833043</c:v>
                </c:pt>
                <c:pt idx="9">
                  <c:v>2.6527150966871869</c:v>
                </c:pt>
                <c:pt idx="10">
                  <c:v>2.6527150966871869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F30-446A-B563-F7B6A2A23DEB}"/>
            </c:ext>
          </c:extLst>
        </c:ser>
        <c:ser>
          <c:idx val="6"/>
          <c:order val="6"/>
          <c:tx>
            <c:strRef>
              <c:f>'5-Year Rate Comparison'!$A$10</c:f>
              <c:strCache>
                <c:ptCount val="1"/>
                <c:pt idx="0">
                  <c:v>Statewide</c:v>
                </c:pt>
              </c:strCache>
            </c:strRef>
          </c:tx>
          <c:invertIfNegative val="0"/>
          <c:cat>
            <c:strRef>
              <c:f>'5-Year Rate Comparison'!$B$2:$L$2</c:f>
              <c:strCache>
                <c:ptCount val="11"/>
                <c:pt idx="0">
                  <c:v>Fatality </c:v>
                </c:pt>
                <c:pt idx="1">
                  <c:v>Agg Drvg</c:v>
                </c:pt>
                <c:pt idx="2">
                  <c:v>Dstrctd Drvg</c:v>
                </c:pt>
                <c:pt idx="3">
                  <c:v>Unrestrained</c:v>
                </c:pt>
                <c:pt idx="4">
                  <c:v>Impaired</c:v>
                </c:pt>
                <c:pt idx="5">
                  <c:v>Yth Drvr</c:v>
                </c:pt>
                <c:pt idx="6">
                  <c:v>Mature Drvr</c:v>
                </c:pt>
                <c:pt idx="7">
                  <c:v>CMV</c:v>
                </c:pt>
                <c:pt idx="8">
                  <c:v>1 Veh ROR</c:v>
                </c:pt>
                <c:pt idx="9">
                  <c:v>Head-on/SS Opp</c:v>
                </c:pt>
                <c:pt idx="10">
                  <c:v>Intersection</c:v>
                </c:pt>
              </c:strCache>
            </c:strRef>
          </c:cat>
          <c:val>
            <c:numRef>
              <c:f>'5-Year Rate Comparison'!$B$10:$L$10</c:f>
              <c:numCache>
                <c:formatCode>#,##0.00</c:formatCode>
                <c:ptCount val="11"/>
                <c:pt idx="0">
                  <c:v>13.220429971115365</c:v>
                </c:pt>
                <c:pt idx="1">
                  <c:v>4.3956816823152938</c:v>
                </c:pt>
                <c:pt idx="2">
                  <c:v>1.9474539098865227</c:v>
                </c:pt>
                <c:pt idx="3">
                  <c:v>5.0633801657049586</c:v>
                </c:pt>
                <c:pt idx="4">
                  <c:v>5.0856367818179473</c:v>
                </c:pt>
                <c:pt idx="5">
                  <c:v>1.6803745165306569</c:v>
                </c:pt>
                <c:pt idx="6">
                  <c:v>3.0491564074794697</c:v>
                </c:pt>
                <c:pt idx="7">
                  <c:v>2.4482277724287713</c:v>
                </c:pt>
                <c:pt idx="8">
                  <c:v>5.3082029429478359</c:v>
                </c:pt>
                <c:pt idx="9">
                  <c:v>2.8488468624625707</c:v>
                </c:pt>
                <c:pt idx="10">
                  <c:v>2.6707939335586595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F30-446A-B563-F7B6A2A23D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3621248"/>
        <c:axId val="323623168"/>
        <c:axId val="0"/>
      </c:bar3DChart>
      <c:catAx>
        <c:axId val="323621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323623168"/>
        <c:crosses val="autoZero"/>
        <c:auto val="1"/>
        <c:lblAlgn val="ctr"/>
        <c:lblOffset val="100"/>
        <c:noMultiLvlLbl val="0"/>
      </c:catAx>
      <c:valAx>
        <c:axId val="323623168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3236212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Aggressive Driving Fatality Rate per 100,000 Population by District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041666666666666"/>
          <c:y val="3.9024390243902439E-2"/>
          <c:w val="0.63541666666666663"/>
          <c:h val="0.78048780487804881"/>
        </c:manualLayout>
      </c:layout>
      <c:lineChart>
        <c:grouping val="standard"/>
        <c:varyColors val="0"/>
        <c:ser>
          <c:idx val="0"/>
          <c:order val="0"/>
          <c:tx>
            <c:strRef>
              <c:f>'Rate Comparison Data'!$A$15</c:f>
              <c:strCache>
                <c:ptCount val="1"/>
                <c:pt idx="0">
                  <c:v>District 1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'Rate Comparison Data'!$B$15:$F$15</c:f>
              <c:numCache>
                <c:formatCode>#,##0.00</c:formatCode>
                <c:ptCount val="5"/>
                <c:pt idx="0">
                  <c:v>6.3871915518746407</c:v>
                </c:pt>
                <c:pt idx="1">
                  <c:v>4.5794789385600456</c:v>
                </c:pt>
                <c:pt idx="2">
                  <c:v>5.2875405208634145</c:v>
                </c:pt>
                <c:pt idx="3">
                  <c:v>5.9419589450249957</c:v>
                </c:pt>
                <c:pt idx="4">
                  <c:v>5.2753745515931643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9A-4EB0-B572-890E720E6024}"/>
            </c:ext>
          </c:extLst>
        </c:ser>
        <c:ser>
          <c:idx val="1"/>
          <c:order val="1"/>
          <c:tx>
            <c:strRef>
              <c:f>'Rate Comparison Data'!$A$16</c:f>
              <c:strCache>
                <c:ptCount val="1"/>
                <c:pt idx="0">
                  <c:v>District 2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'Rate Comparison Data'!$B$16:$F$16</c:f>
              <c:numCache>
                <c:formatCode>#,##0.00</c:formatCode>
                <c:ptCount val="5"/>
                <c:pt idx="0">
                  <c:v>6.4504238849981572</c:v>
                </c:pt>
                <c:pt idx="1">
                  <c:v>7.2943450589930157</c:v>
                </c:pt>
                <c:pt idx="2">
                  <c:v>4.5546881405030204</c:v>
                </c:pt>
                <c:pt idx="3">
                  <c:v>3.6006193065207213</c:v>
                </c:pt>
                <c:pt idx="4">
                  <c:v>4.4477258777587032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9A-4EB0-B572-890E720E6024}"/>
            </c:ext>
          </c:extLst>
        </c:ser>
        <c:ser>
          <c:idx val="2"/>
          <c:order val="2"/>
          <c:tx>
            <c:strRef>
              <c:f>'Rate Comparison Data'!$A$17</c:f>
              <c:strCache>
                <c:ptCount val="1"/>
                <c:pt idx="0">
                  <c:v>District 3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'Rate Comparison Data'!$B$17:$F$17</c:f>
              <c:numCache>
                <c:formatCode>#,##0.00</c:formatCode>
                <c:ptCount val="5"/>
                <c:pt idx="0">
                  <c:v>4.2044750903962136</c:v>
                </c:pt>
                <c:pt idx="1">
                  <c:v>2.8511642667301356</c:v>
                </c:pt>
                <c:pt idx="2">
                  <c:v>2.4197138930292885</c:v>
                </c:pt>
                <c:pt idx="3">
                  <c:v>4.1216668963023935</c:v>
                </c:pt>
                <c:pt idx="4">
                  <c:v>3.9853838892564291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9A-4EB0-B572-890E720E6024}"/>
            </c:ext>
          </c:extLst>
        </c:ser>
        <c:ser>
          <c:idx val="3"/>
          <c:order val="3"/>
          <c:tx>
            <c:strRef>
              <c:f>'Rate Comparison Data'!$A$18</c:f>
              <c:strCache>
                <c:ptCount val="1"/>
                <c:pt idx="0">
                  <c:v>District 4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'Rate Comparison Data'!$B$18:$F$18</c:f>
              <c:numCache>
                <c:formatCode>#,##0.00</c:formatCode>
                <c:ptCount val="5"/>
                <c:pt idx="0">
                  <c:v>8.1337183293342541</c:v>
                </c:pt>
                <c:pt idx="1">
                  <c:v>5.0233838518302694</c:v>
                </c:pt>
                <c:pt idx="2">
                  <c:v>6.4666643452999786</c:v>
                </c:pt>
                <c:pt idx="3">
                  <c:v>5.3917868381581666</c:v>
                </c:pt>
                <c:pt idx="4">
                  <c:v>8.5314930586824538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69A-4EB0-B572-890E720E6024}"/>
            </c:ext>
          </c:extLst>
        </c:ser>
        <c:ser>
          <c:idx val="4"/>
          <c:order val="4"/>
          <c:tx>
            <c:strRef>
              <c:f>'Rate Comparison Data'!$A$19</c:f>
              <c:strCache>
                <c:ptCount val="1"/>
                <c:pt idx="0">
                  <c:v>District 5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'Rate Comparison Data'!$B$19:$F$19</c:f>
              <c:numCache>
                <c:formatCode>#,##0.00</c:formatCode>
                <c:ptCount val="5"/>
                <c:pt idx="0">
                  <c:v>1.1775164999499559</c:v>
                </c:pt>
                <c:pt idx="1">
                  <c:v>4.6385954333027959</c:v>
                </c:pt>
                <c:pt idx="2">
                  <c:v>2.8737779259369951</c:v>
                </c:pt>
                <c:pt idx="3">
                  <c:v>0.56934314880921866</c:v>
                </c:pt>
                <c:pt idx="4">
                  <c:v>5.6172832571255249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69A-4EB0-B572-890E720E6024}"/>
            </c:ext>
          </c:extLst>
        </c:ser>
        <c:ser>
          <c:idx val="5"/>
          <c:order val="5"/>
          <c:tx>
            <c:strRef>
              <c:f>'Rate Comparison Data'!$A$20</c:f>
              <c:strCache>
                <c:ptCount val="1"/>
                <c:pt idx="0">
                  <c:v>District 6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'Rate Comparison Data'!$B$20:$F$20</c:f>
              <c:numCache>
                <c:formatCode>#,##0.00</c:formatCode>
                <c:ptCount val="5"/>
                <c:pt idx="0">
                  <c:v>4.0507878782423186</c:v>
                </c:pt>
                <c:pt idx="1">
                  <c:v>6.6339685726795468</c:v>
                </c:pt>
                <c:pt idx="2">
                  <c:v>4.3503795706175366</c:v>
                </c:pt>
                <c:pt idx="3">
                  <c:v>5.1161144815883839</c:v>
                </c:pt>
                <c:pt idx="4">
                  <c:v>4.6891851759225975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69A-4EB0-B572-890E720E6024}"/>
            </c:ext>
          </c:extLst>
        </c:ser>
        <c:ser>
          <c:idx val="6"/>
          <c:order val="6"/>
          <c:tx>
            <c:strRef>
              <c:f>'Rate Comparison Data'!$A$21</c:f>
              <c:strCache>
                <c:ptCount val="1"/>
                <c:pt idx="0">
                  <c:v>Statewide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'Rate Comparison Data'!$B$21:$F$21</c:f>
              <c:numCache>
                <c:formatCode>#,##0.00</c:formatCode>
                <c:ptCount val="5"/>
                <c:pt idx="0">
                  <c:v>4.7758189801529785</c:v>
                </c:pt>
                <c:pt idx="1">
                  <c:v>4.2754336999945268</c:v>
                </c:pt>
                <c:pt idx="2">
                  <c:v>3.6932064586346889</c:v>
                </c:pt>
                <c:pt idx="3">
                  <c:v>4.2694972338584272</c:v>
                </c:pt>
                <c:pt idx="4">
                  <c:v>4.9449662085208077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69A-4EB0-B572-890E720E60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600448"/>
        <c:axId val="160601984"/>
      </c:lineChart>
      <c:catAx>
        <c:axId val="16060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0601984"/>
        <c:crosses val="autoZero"/>
        <c:auto val="1"/>
        <c:lblAlgn val="ctr"/>
        <c:lblOffset val="100"/>
        <c:noMultiLvlLbl val="0"/>
      </c:catAx>
      <c:valAx>
        <c:axId val="160601984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606004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 b="1" i="0" baseline="0"/>
              <a:t>Distracted Driving Fatality Rate per 100,000 Population by District</a:t>
            </a:r>
            <a:endParaRPr lang="en-US" sz="900"/>
          </a:p>
        </c:rich>
      </c:tx>
      <c:layout>
        <c:manualLayout>
          <c:xMode val="edge"/>
          <c:yMode val="edge"/>
          <c:x val="0.13380555555555557"/>
          <c:y val="3.25203252032520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041666666666666"/>
          <c:y val="3.9024390243902439E-2"/>
          <c:w val="0.63541666666666663"/>
          <c:h val="0.78048780487804881"/>
        </c:manualLayout>
      </c:layout>
      <c:lineChart>
        <c:grouping val="standard"/>
        <c:varyColors val="0"/>
        <c:ser>
          <c:idx val="0"/>
          <c:order val="0"/>
          <c:tx>
            <c:strRef>
              <c:f>'Rate Comparison Data'!$A$27</c:f>
              <c:strCache>
                <c:ptCount val="1"/>
                <c:pt idx="0">
                  <c:v>District 1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'Rate Comparison Data'!$B$27:$F$27</c:f>
              <c:numCache>
                <c:formatCode>#,##0.00</c:formatCode>
                <c:ptCount val="5"/>
                <c:pt idx="0">
                  <c:v>3.4065021609998078</c:v>
                </c:pt>
                <c:pt idx="1">
                  <c:v>2.4978976028509337</c:v>
                </c:pt>
                <c:pt idx="2">
                  <c:v>2.8471372035418385</c:v>
                </c:pt>
                <c:pt idx="3">
                  <c:v>0.79226119266999939</c:v>
                </c:pt>
                <c:pt idx="4">
                  <c:v>2.6376872757965821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37-4E42-AE86-3BD705CCAE1A}"/>
            </c:ext>
          </c:extLst>
        </c:ser>
        <c:ser>
          <c:idx val="1"/>
          <c:order val="1"/>
          <c:tx>
            <c:strRef>
              <c:f>'Rate Comparison Data'!$A$28</c:f>
              <c:strCache>
                <c:ptCount val="1"/>
                <c:pt idx="0">
                  <c:v>District 2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'Rate Comparison Data'!$B$28:$F$28</c:f>
              <c:numCache>
                <c:formatCode>#,##0.00</c:formatCode>
                <c:ptCount val="5"/>
                <c:pt idx="0">
                  <c:v>4.6074456321415411</c:v>
                </c:pt>
                <c:pt idx="1">
                  <c:v>4.5589656618706345</c:v>
                </c:pt>
                <c:pt idx="2">
                  <c:v>2.7328128843018122</c:v>
                </c:pt>
                <c:pt idx="3">
                  <c:v>0.90015482663018032</c:v>
                </c:pt>
                <c:pt idx="4">
                  <c:v>4.4477258777587032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37-4E42-AE86-3BD705CCAE1A}"/>
            </c:ext>
          </c:extLst>
        </c:ser>
        <c:ser>
          <c:idx val="2"/>
          <c:order val="2"/>
          <c:tx>
            <c:strRef>
              <c:f>'Rate Comparison Data'!$A$29</c:f>
              <c:strCache>
                <c:ptCount val="1"/>
                <c:pt idx="0">
                  <c:v>District 3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'Rate Comparison Data'!$B$29:$F$29</c:f>
              <c:numCache>
                <c:formatCode>#,##0.00</c:formatCode>
                <c:ptCount val="5"/>
                <c:pt idx="0">
                  <c:v>1.1466750246535131</c:v>
                </c:pt>
                <c:pt idx="1">
                  <c:v>2.107382284104883</c:v>
                </c:pt>
                <c:pt idx="2">
                  <c:v>1.2098569465146443</c:v>
                </c:pt>
                <c:pt idx="3">
                  <c:v>0.82433337926047878</c:v>
                </c:pt>
                <c:pt idx="4">
                  <c:v>0.56934055560806129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37-4E42-AE86-3BD705CCAE1A}"/>
            </c:ext>
          </c:extLst>
        </c:ser>
        <c:ser>
          <c:idx val="3"/>
          <c:order val="3"/>
          <c:tx>
            <c:strRef>
              <c:f>'Rate Comparison Data'!$A$30</c:f>
              <c:strCache>
                <c:ptCount val="1"/>
                <c:pt idx="0">
                  <c:v>District 4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'Rate Comparison Data'!$B$30:$F$30</c:f>
              <c:numCache>
                <c:formatCode>#,##0.00</c:formatCode>
                <c:ptCount val="5"/>
                <c:pt idx="0">
                  <c:v>5.5919313514173004</c:v>
                </c:pt>
                <c:pt idx="1">
                  <c:v>5.0233838518302694</c:v>
                </c:pt>
                <c:pt idx="2">
                  <c:v>5.4717929075615199</c:v>
                </c:pt>
                <c:pt idx="3">
                  <c:v>2.4508121991628027</c:v>
                </c:pt>
                <c:pt idx="4">
                  <c:v>3.7917746927477571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C37-4E42-AE86-3BD705CCAE1A}"/>
            </c:ext>
          </c:extLst>
        </c:ser>
        <c:ser>
          <c:idx val="4"/>
          <c:order val="4"/>
          <c:tx>
            <c:strRef>
              <c:f>'Rate Comparison Data'!$A$31</c:f>
              <c:strCache>
                <c:ptCount val="1"/>
                <c:pt idx="0">
                  <c:v>District 5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'Rate Comparison Data'!$B$31:$F$31</c:f>
              <c:numCache>
                <c:formatCode>#,##0.00</c:formatCode>
                <c:ptCount val="5"/>
                <c:pt idx="0">
                  <c:v>2.3550329998999118</c:v>
                </c:pt>
                <c:pt idx="1">
                  <c:v>2.3192977166513979</c:v>
                </c:pt>
                <c:pt idx="2">
                  <c:v>2.2990223407495955</c:v>
                </c:pt>
                <c:pt idx="3">
                  <c:v>0.56934314880921866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C37-4E42-AE86-3BD705CCAE1A}"/>
            </c:ext>
          </c:extLst>
        </c:ser>
        <c:ser>
          <c:idx val="5"/>
          <c:order val="5"/>
          <c:tx>
            <c:strRef>
              <c:f>'Rate Comparison Data'!$A$32</c:f>
              <c:strCache>
                <c:ptCount val="1"/>
                <c:pt idx="0">
                  <c:v>District 6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'Rate Comparison Data'!$B$32:$F$32</c:f>
              <c:numCache>
                <c:formatCode>#,##0.00</c:formatCode>
                <c:ptCount val="5"/>
                <c:pt idx="0">
                  <c:v>0.9001750840538485</c:v>
                </c:pt>
                <c:pt idx="1">
                  <c:v>2.6535874290718189</c:v>
                </c:pt>
                <c:pt idx="2">
                  <c:v>0.43503795706175363</c:v>
                </c:pt>
                <c:pt idx="3">
                  <c:v>2.5580572407941919</c:v>
                </c:pt>
                <c:pt idx="4">
                  <c:v>1.9538271566344154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C37-4E42-AE86-3BD705CCAE1A}"/>
            </c:ext>
          </c:extLst>
        </c:ser>
        <c:ser>
          <c:idx val="6"/>
          <c:order val="6"/>
          <c:tx>
            <c:strRef>
              <c:f>'Rate Comparison Data'!$A$33</c:f>
              <c:strCache>
                <c:ptCount val="1"/>
                <c:pt idx="0">
                  <c:v>Statewide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'Rate Comparison Data'!$B$33:$F$33</c:f>
              <c:numCache>
                <c:formatCode>#,##0.00</c:formatCode>
                <c:ptCount val="5"/>
                <c:pt idx="0">
                  <c:v>2.2714261003166607</c:v>
                </c:pt>
                <c:pt idx="1">
                  <c:v>2.7362775679964977</c:v>
                </c:pt>
                <c:pt idx="2">
                  <c:v>2.0144762501643756</c:v>
                </c:pt>
                <c:pt idx="3">
                  <c:v>1.2042171685241718</c:v>
                </c:pt>
                <c:pt idx="4">
                  <c:v>1.5781807048470664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C37-4E42-AE86-3BD705CCAE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632640"/>
        <c:axId val="165636736"/>
      </c:lineChart>
      <c:catAx>
        <c:axId val="16563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5636736"/>
        <c:crosses val="autoZero"/>
        <c:auto val="1"/>
        <c:lblAlgn val="ctr"/>
        <c:lblOffset val="100"/>
        <c:noMultiLvlLbl val="0"/>
      </c:catAx>
      <c:valAx>
        <c:axId val="165636736"/>
        <c:scaling>
          <c:orientation val="minMax"/>
          <c:max val="20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656326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800" b="1" i="0" baseline="0"/>
              <a:t>Unrestrained PMV Occupant Fatality Rate per 100,000 Population by District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041666666666666"/>
          <c:y val="3.9024390243902439E-2"/>
          <c:w val="0.63541666666666663"/>
          <c:h val="0.78048780487804881"/>
        </c:manualLayout>
      </c:layout>
      <c:lineChart>
        <c:grouping val="standard"/>
        <c:varyColors val="0"/>
        <c:ser>
          <c:idx val="0"/>
          <c:order val="0"/>
          <c:tx>
            <c:strRef>
              <c:f>'Rate Comparison Data'!$A$39</c:f>
              <c:strCache>
                <c:ptCount val="1"/>
                <c:pt idx="0">
                  <c:v>District 1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'Rate Comparison Data'!$B$39:$F$39</c:f>
              <c:numCache>
                <c:formatCode>#,##0.00</c:formatCode>
                <c:ptCount val="5"/>
                <c:pt idx="0">
                  <c:v>4.6839404713747363</c:v>
                </c:pt>
                <c:pt idx="1">
                  <c:v>6.244744007127335</c:v>
                </c:pt>
                <c:pt idx="2">
                  <c:v>2.8471372035418385</c:v>
                </c:pt>
                <c:pt idx="3">
                  <c:v>4.3574365596849969</c:v>
                </c:pt>
                <c:pt idx="4">
                  <c:v>3.0144997437675221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C8-4F1A-9BCE-B4CB1A42A785}"/>
            </c:ext>
          </c:extLst>
        </c:ser>
        <c:ser>
          <c:idx val="1"/>
          <c:order val="1"/>
          <c:tx>
            <c:strRef>
              <c:f>'Rate Comparison Data'!$A$40</c:f>
              <c:strCache>
                <c:ptCount val="1"/>
                <c:pt idx="0">
                  <c:v>District 2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'Rate Comparison Data'!$B$40:$F$40</c:f>
              <c:numCache>
                <c:formatCode>#,##0.00</c:formatCode>
                <c:ptCount val="5"/>
                <c:pt idx="0">
                  <c:v>8.2934021378547751</c:v>
                </c:pt>
                <c:pt idx="1">
                  <c:v>10.029724456115396</c:v>
                </c:pt>
                <c:pt idx="2">
                  <c:v>7.2875010248048326</c:v>
                </c:pt>
                <c:pt idx="3">
                  <c:v>3.6006193065207213</c:v>
                </c:pt>
                <c:pt idx="4">
                  <c:v>7.1163614044139232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C8-4F1A-9BCE-B4CB1A42A785}"/>
            </c:ext>
          </c:extLst>
        </c:ser>
        <c:ser>
          <c:idx val="2"/>
          <c:order val="2"/>
          <c:tx>
            <c:strRef>
              <c:f>'Rate Comparison Data'!$A$41</c:f>
              <c:strCache>
                <c:ptCount val="1"/>
                <c:pt idx="0">
                  <c:v>District 3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'Rate Comparison Data'!$B$41:$F$41</c:f>
              <c:numCache>
                <c:formatCode>#,##0.00</c:formatCode>
                <c:ptCount val="5"/>
                <c:pt idx="0">
                  <c:v>4.4592917625414401</c:v>
                </c:pt>
                <c:pt idx="1">
                  <c:v>3.7189099131262644</c:v>
                </c:pt>
                <c:pt idx="2">
                  <c:v>3.1456280609380749</c:v>
                </c:pt>
                <c:pt idx="3">
                  <c:v>3.6506192510106916</c:v>
                </c:pt>
                <c:pt idx="4">
                  <c:v>3.9853838892564291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C8-4F1A-9BCE-B4CB1A42A785}"/>
            </c:ext>
          </c:extLst>
        </c:ser>
        <c:ser>
          <c:idx val="3"/>
          <c:order val="3"/>
          <c:tx>
            <c:strRef>
              <c:f>'Rate Comparison Data'!$A$42</c:f>
              <c:strCache>
                <c:ptCount val="1"/>
                <c:pt idx="0">
                  <c:v>District 4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'Rate Comparison Data'!$B$42:$F$42</c:f>
              <c:numCache>
                <c:formatCode>#,##0.00</c:formatCode>
                <c:ptCount val="5"/>
                <c:pt idx="0">
                  <c:v>7.625360933750863</c:v>
                </c:pt>
                <c:pt idx="1">
                  <c:v>4.5210454666472426</c:v>
                </c:pt>
                <c:pt idx="2">
                  <c:v>9.4512786585153528</c:v>
                </c:pt>
                <c:pt idx="3">
                  <c:v>6.3721117178232864</c:v>
                </c:pt>
                <c:pt idx="4">
                  <c:v>9.9534085684628604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0C8-4F1A-9BCE-B4CB1A42A785}"/>
            </c:ext>
          </c:extLst>
        </c:ser>
        <c:ser>
          <c:idx val="4"/>
          <c:order val="4"/>
          <c:tx>
            <c:strRef>
              <c:f>'Rate Comparison Data'!$A$43</c:f>
              <c:strCache>
                <c:ptCount val="1"/>
                <c:pt idx="0">
                  <c:v>District 5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'Rate Comparison Data'!$B$43:$F$43</c:f>
              <c:numCache>
                <c:formatCode>#,##0.00</c:formatCode>
                <c:ptCount val="5"/>
                <c:pt idx="0">
                  <c:v>9.4201319995996471</c:v>
                </c:pt>
                <c:pt idx="1">
                  <c:v>6.9578931499541934</c:v>
                </c:pt>
                <c:pt idx="2">
                  <c:v>8.0465781926235849</c:v>
                </c:pt>
                <c:pt idx="3">
                  <c:v>5.1240883392829684</c:v>
                </c:pt>
                <c:pt idx="4">
                  <c:v>8.4259248856882873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0C8-4F1A-9BCE-B4CB1A42A785}"/>
            </c:ext>
          </c:extLst>
        </c:ser>
        <c:ser>
          <c:idx val="5"/>
          <c:order val="5"/>
          <c:tx>
            <c:strRef>
              <c:f>'Rate Comparison Data'!$A$44</c:f>
              <c:strCache>
                <c:ptCount val="1"/>
                <c:pt idx="0">
                  <c:v>District 6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'Rate Comparison Data'!$B$44:$F$44</c:f>
              <c:numCache>
                <c:formatCode>#,##0.00</c:formatCode>
                <c:ptCount val="5"/>
                <c:pt idx="0">
                  <c:v>4.5008754202692431</c:v>
                </c:pt>
                <c:pt idx="1">
                  <c:v>2.6535874290718189</c:v>
                </c:pt>
                <c:pt idx="2">
                  <c:v>3.9153416135557833</c:v>
                </c:pt>
                <c:pt idx="3">
                  <c:v>7.6741717223825754</c:v>
                </c:pt>
                <c:pt idx="4">
                  <c:v>7.8153086265376617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0C8-4F1A-9BCE-B4CB1A42A785}"/>
            </c:ext>
          </c:extLst>
        </c:ser>
        <c:ser>
          <c:idx val="6"/>
          <c:order val="6"/>
          <c:tx>
            <c:strRef>
              <c:f>'Rate Comparison Data'!$A$45</c:f>
              <c:strCache>
                <c:ptCount val="1"/>
                <c:pt idx="0">
                  <c:v>Statewide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'Rate Comparison Data'!$B$45:$F$45</c:f>
              <c:numCache>
                <c:formatCode>#,##0.00</c:formatCode>
                <c:ptCount val="5"/>
                <c:pt idx="0">
                  <c:v>5.5912027084717799</c:v>
                </c:pt>
                <c:pt idx="1">
                  <c:v>4.7314799613272767</c:v>
                </c:pt>
                <c:pt idx="2">
                  <c:v>4.6444869101011994</c:v>
                </c:pt>
                <c:pt idx="3">
                  <c:v>4.7073943860490353</c:v>
                </c:pt>
                <c:pt idx="4">
                  <c:v>5.6288445139545358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0C8-4F1A-9BCE-B4CB1A42A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627008"/>
        <c:axId val="169637376"/>
      </c:lineChart>
      <c:catAx>
        <c:axId val="16962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9637376"/>
        <c:crosses val="autoZero"/>
        <c:auto val="1"/>
        <c:lblAlgn val="ctr"/>
        <c:lblOffset val="100"/>
        <c:noMultiLvlLbl val="0"/>
      </c:catAx>
      <c:valAx>
        <c:axId val="169637376"/>
        <c:scaling>
          <c:orientation val="minMax"/>
          <c:max val="30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696270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1" i="0" baseline="0"/>
              <a:t>Impaired Driving Fatality Rate per 100,000 Population by District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041666666666666"/>
          <c:y val="3.9024390243902439E-2"/>
          <c:w val="0.63541666666666663"/>
          <c:h val="0.78048780487804881"/>
        </c:manualLayout>
      </c:layout>
      <c:lineChart>
        <c:grouping val="standard"/>
        <c:varyColors val="0"/>
        <c:ser>
          <c:idx val="0"/>
          <c:order val="0"/>
          <c:tx>
            <c:strRef>
              <c:f>'Rate Comparison Data'!$A$52</c:f>
              <c:strCache>
                <c:ptCount val="1"/>
                <c:pt idx="0">
                  <c:v>District 1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'Rate Comparison Data'!$B$52:$F$52</c:f>
              <c:numCache>
                <c:formatCode>#,##0.00</c:formatCode>
                <c:ptCount val="5"/>
                <c:pt idx="0">
                  <c:v>7.2388170921245925</c:v>
                </c:pt>
                <c:pt idx="1">
                  <c:v>8.7426416099782696</c:v>
                </c:pt>
                <c:pt idx="2">
                  <c:v>5.2875405208634145</c:v>
                </c:pt>
                <c:pt idx="3">
                  <c:v>6.7342201376949946</c:v>
                </c:pt>
                <c:pt idx="4">
                  <c:v>6.0289994875350441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9B-42F1-8953-37FED35F93CD}"/>
            </c:ext>
          </c:extLst>
        </c:ser>
        <c:ser>
          <c:idx val="1"/>
          <c:order val="1"/>
          <c:tx>
            <c:strRef>
              <c:f>'Rate Comparison Data'!$A$53</c:f>
              <c:strCache>
                <c:ptCount val="1"/>
                <c:pt idx="0">
                  <c:v>District 2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'Rate Comparison Data'!$B$53:$F$53</c:f>
              <c:numCache>
                <c:formatCode>#,##0.00</c:formatCode>
                <c:ptCount val="5"/>
                <c:pt idx="0">
                  <c:v>4.6074456321415411</c:v>
                </c:pt>
                <c:pt idx="1">
                  <c:v>4.5589656618706345</c:v>
                </c:pt>
                <c:pt idx="2">
                  <c:v>6.3765633967042286</c:v>
                </c:pt>
                <c:pt idx="3">
                  <c:v>6.3010837864112617</c:v>
                </c:pt>
                <c:pt idx="4">
                  <c:v>10.674542106620887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9B-42F1-8953-37FED35F93CD}"/>
            </c:ext>
          </c:extLst>
        </c:ser>
        <c:ser>
          <c:idx val="2"/>
          <c:order val="2"/>
          <c:tx>
            <c:strRef>
              <c:f>'Rate Comparison Data'!$A$54</c:f>
              <c:strCache>
                <c:ptCount val="1"/>
                <c:pt idx="0">
                  <c:v>District 3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'Rate Comparison Data'!$B$54:$F$54</c:f>
              <c:numCache>
                <c:formatCode>#,##0.00</c:formatCode>
                <c:ptCount val="5"/>
                <c:pt idx="0">
                  <c:v>3.6948417461057641</c:v>
                </c:pt>
                <c:pt idx="1">
                  <c:v>3.7189099131262644</c:v>
                </c:pt>
                <c:pt idx="2">
                  <c:v>3.5085851448924683</c:v>
                </c:pt>
                <c:pt idx="3">
                  <c:v>4.2394288076253197</c:v>
                </c:pt>
                <c:pt idx="4">
                  <c:v>3.8715157781348166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9B-42F1-8953-37FED35F93CD}"/>
            </c:ext>
          </c:extLst>
        </c:ser>
        <c:ser>
          <c:idx val="3"/>
          <c:order val="3"/>
          <c:tx>
            <c:strRef>
              <c:f>'Rate Comparison Data'!$A$55</c:f>
              <c:strCache>
                <c:ptCount val="1"/>
                <c:pt idx="0">
                  <c:v>District 4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'Rate Comparison Data'!$B$55:$F$55</c:f>
              <c:numCache>
                <c:formatCode>#,##0.00</c:formatCode>
                <c:ptCount val="5"/>
                <c:pt idx="0">
                  <c:v>7.1170035381674728</c:v>
                </c:pt>
                <c:pt idx="1">
                  <c:v>4.0187070814642158</c:v>
                </c:pt>
                <c:pt idx="2">
                  <c:v>11.44102153399227</c:v>
                </c:pt>
                <c:pt idx="3">
                  <c:v>3.9212995186604842</c:v>
                </c:pt>
                <c:pt idx="4">
                  <c:v>10.427380405056331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A9B-42F1-8953-37FED35F93CD}"/>
            </c:ext>
          </c:extLst>
        </c:ser>
        <c:ser>
          <c:idx val="4"/>
          <c:order val="4"/>
          <c:tx>
            <c:strRef>
              <c:f>'Rate Comparison Data'!$A$56</c:f>
              <c:strCache>
                <c:ptCount val="1"/>
                <c:pt idx="0">
                  <c:v>District 5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'Rate Comparison Data'!$B$56:$F$56</c:f>
              <c:numCache>
                <c:formatCode>#,##0.00</c:formatCode>
                <c:ptCount val="5"/>
                <c:pt idx="0">
                  <c:v>7.0650989996997344</c:v>
                </c:pt>
                <c:pt idx="1">
                  <c:v>4.0587710041399463</c:v>
                </c:pt>
                <c:pt idx="2">
                  <c:v>6.8970670222487875</c:v>
                </c:pt>
                <c:pt idx="3">
                  <c:v>3.985402041664531</c:v>
                </c:pt>
                <c:pt idx="4">
                  <c:v>6.1790115828380774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A9B-42F1-8953-37FED35F93CD}"/>
            </c:ext>
          </c:extLst>
        </c:ser>
        <c:ser>
          <c:idx val="5"/>
          <c:order val="5"/>
          <c:tx>
            <c:strRef>
              <c:f>'Rate Comparison Data'!$A$57</c:f>
              <c:strCache>
                <c:ptCount val="1"/>
                <c:pt idx="0">
                  <c:v>District 6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'Rate Comparison Data'!$B$57:$F$57</c:f>
              <c:numCache>
                <c:formatCode>#,##0.00</c:formatCode>
                <c:ptCount val="5"/>
                <c:pt idx="0">
                  <c:v>1.3502626260807729</c:v>
                </c:pt>
                <c:pt idx="1">
                  <c:v>3.0958520005837884</c:v>
                </c:pt>
                <c:pt idx="2">
                  <c:v>6.5255693559263053</c:v>
                </c:pt>
                <c:pt idx="3">
                  <c:v>7.2478288489168765</c:v>
                </c:pt>
                <c:pt idx="4">
                  <c:v>5.0799506072494802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A9B-42F1-8953-37FED35F93CD}"/>
            </c:ext>
          </c:extLst>
        </c:ser>
        <c:ser>
          <c:idx val="6"/>
          <c:order val="6"/>
          <c:tx>
            <c:strRef>
              <c:f>'Rate Comparison Data'!$A$58</c:f>
              <c:strCache>
                <c:ptCount val="1"/>
                <c:pt idx="0">
                  <c:v>Statewide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'Rate Comparison Data'!$B$58:$F$58</c:f>
              <c:numCache>
                <c:formatCode>#,##0.00</c:formatCode>
                <c:ptCount val="5"/>
                <c:pt idx="0">
                  <c:v>4.6593355903931499</c:v>
                </c:pt>
                <c:pt idx="1">
                  <c:v>4.4464510479943087</c:v>
                </c:pt>
                <c:pt idx="2">
                  <c:v>5.539809687952034</c:v>
                </c:pt>
                <c:pt idx="3">
                  <c:v>5.0358172501919904</c:v>
                </c:pt>
                <c:pt idx="4">
                  <c:v>5.6814505374494377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A9B-42F1-8953-37FED35F9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0656128"/>
        <c:axId val="170658048"/>
      </c:lineChart>
      <c:catAx>
        <c:axId val="170656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0658048"/>
        <c:crosses val="autoZero"/>
        <c:auto val="1"/>
        <c:lblAlgn val="ctr"/>
        <c:lblOffset val="100"/>
        <c:noMultiLvlLbl val="0"/>
      </c:catAx>
      <c:valAx>
        <c:axId val="170658048"/>
        <c:scaling>
          <c:orientation val="minMax"/>
          <c:max val="25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70656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1" i="0" baseline="0"/>
              <a:t>Youthful Driver Fatality Rate per 100,000 Population by District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041666666666666"/>
          <c:y val="3.9024390243902439E-2"/>
          <c:w val="0.63541666666666663"/>
          <c:h val="0.78048780487804881"/>
        </c:manualLayout>
      </c:layout>
      <c:lineChart>
        <c:grouping val="standard"/>
        <c:varyColors val="0"/>
        <c:ser>
          <c:idx val="0"/>
          <c:order val="0"/>
          <c:tx>
            <c:strRef>
              <c:f>'Rate Comparison Data'!$A$65</c:f>
              <c:strCache>
                <c:ptCount val="1"/>
                <c:pt idx="0">
                  <c:v>District 1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'Rate Comparison Data'!$B$65:$F$65</c:f>
              <c:numCache>
                <c:formatCode>#,##0.00</c:formatCode>
                <c:ptCount val="5"/>
                <c:pt idx="0">
                  <c:v>1.2774383103749283</c:v>
                </c:pt>
                <c:pt idx="1">
                  <c:v>1.6652650685672892</c:v>
                </c:pt>
                <c:pt idx="2">
                  <c:v>1.220201658660788</c:v>
                </c:pt>
                <c:pt idx="3">
                  <c:v>0.79226119266999939</c:v>
                </c:pt>
                <c:pt idx="4">
                  <c:v>0.37681246797094026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CE-4F20-A843-482EA1C54E41}"/>
            </c:ext>
          </c:extLst>
        </c:ser>
        <c:ser>
          <c:idx val="1"/>
          <c:order val="1"/>
          <c:tx>
            <c:strRef>
              <c:f>'Rate Comparison Data'!$A$66</c:f>
              <c:strCache>
                <c:ptCount val="1"/>
                <c:pt idx="0">
                  <c:v>District 2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'Rate Comparison Data'!$B$66:$F$66</c:f>
              <c:numCache>
                <c:formatCode>#,##0.00</c:formatCode>
                <c:ptCount val="5"/>
                <c:pt idx="0">
                  <c:v>0</c:v>
                </c:pt>
                <c:pt idx="1">
                  <c:v>2.7353793971223808</c:v>
                </c:pt>
                <c:pt idx="2">
                  <c:v>0</c:v>
                </c:pt>
                <c:pt idx="3">
                  <c:v>0.90015482663018032</c:v>
                </c:pt>
                <c:pt idx="4">
                  <c:v>1.7790903511034808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CE-4F20-A843-482EA1C54E41}"/>
            </c:ext>
          </c:extLst>
        </c:ser>
        <c:ser>
          <c:idx val="2"/>
          <c:order val="2"/>
          <c:tx>
            <c:strRef>
              <c:f>'Rate Comparison Data'!$A$67</c:f>
              <c:strCache>
                <c:ptCount val="1"/>
                <c:pt idx="0">
                  <c:v>District 3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'Rate Comparison Data'!$B$67:$F$67</c:f>
              <c:numCache>
                <c:formatCode>#,##0.00</c:formatCode>
                <c:ptCount val="5"/>
                <c:pt idx="0">
                  <c:v>1.6563083689439633</c:v>
                </c:pt>
                <c:pt idx="1">
                  <c:v>1.8594549565631322</c:v>
                </c:pt>
                <c:pt idx="2">
                  <c:v>0.84689986256025107</c:v>
                </c:pt>
                <c:pt idx="3">
                  <c:v>1.1776191132292553</c:v>
                </c:pt>
                <c:pt idx="4">
                  <c:v>1.5941535557025717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CE-4F20-A843-482EA1C54E41}"/>
            </c:ext>
          </c:extLst>
        </c:ser>
        <c:ser>
          <c:idx val="3"/>
          <c:order val="3"/>
          <c:tx>
            <c:strRef>
              <c:f>'Rate Comparison Data'!$A$68</c:f>
              <c:strCache>
                <c:ptCount val="1"/>
                <c:pt idx="0">
                  <c:v>District 4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'Rate Comparison Data'!$B$68:$F$68</c:f>
              <c:numCache>
                <c:formatCode>#,##0.00</c:formatCode>
                <c:ptCount val="5"/>
                <c:pt idx="0">
                  <c:v>2.5417869779169546</c:v>
                </c:pt>
                <c:pt idx="1">
                  <c:v>3.5163686962811886</c:v>
                </c:pt>
                <c:pt idx="2">
                  <c:v>2.4871785943461457</c:v>
                </c:pt>
                <c:pt idx="3">
                  <c:v>1.9606497593302421</c:v>
                </c:pt>
                <c:pt idx="4">
                  <c:v>3.7917746927477571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9CE-4F20-A843-482EA1C54E41}"/>
            </c:ext>
          </c:extLst>
        </c:ser>
        <c:ser>
          <c:idx val="4"/>
          <c:order val="4"/>
          <c:tx>
            <c:strRef>
              <c:f>'Rate Comparison Data'!$A$69</c:f>
              <c:strCache>
                <c:ptCount val="1"/>
                <c:pt idx="0">
                  <c:v>District 5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'Rate Comparison Data'!$B$69:$F$69</c:f>
              <c:numCache>
                <c:formatCode>#,##0.00</c:formatCode>
                <c:ptCount val="5"/>
                <c:pt idx="0">
                  <c:v>3.5325494998498672</c:v>
                </c:pt>
                <c:pt idx="1">
                  <c:v>1.7394732874885483</c:v>
                </c:pt>
                <c:pt idx="2">
                  <c:v>1.7242667555621969</c:v>
                </c:pt>
                <c:pt idx="3">
                  <c:v>2.2773725952368746</c:v>
                </c:pt>
                <c:pt idx="4">
                  <c:v>2.24691330285021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9CE-4F20-A843-482EA1C54E41}"/>
            </c:ext>
          </c:extLst>
        </c:ser>
        <c:ser>
          <c:idx val="5"/>
          <c:order val="5"/>
          <c:tx>
            <c:strRef>
              <c:f>'Rate Comparison Data'!$A$70</c:f>
              <c:strCache>
                <c:ptCount val="1"/>
                <c:pt idx="0">
                  <c:v>District 6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'Rate Comparison Data'!$B$70:$F$70</c:f>
              <c:numCache>
                <c:formatCode>#,##0.00</c:formatCode>
                <c:ptCount val="5"/>
                <c:pt idx="0">
                  <c:v>1.800350168107697</c:v>
                </c:pt>
                <c:pt idx="1">
                  <c:v>1.7690582860478792</c:v>
                </c:pt>
                <c:pt idx="2">
                  <c:v>0</c:v>
                </c:pt>
                <c:pt idx="3">
                  <c:v>4.689771608122685</c:v>
                </c:pt>
                <c:pt idx="4">
                  <c:v>1.9538271566344154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9CE-4F20-A843-482EA1C54E41}"/>
            </c:ext>
          </c:extLst>
        </c:ser>
        <c:ser>
          <c:idx val="6"/>
          <c:order val="6"/>
          <c:tx>
            <c:strRef>
              <c:f>'Rate Comparison Data'!$A$71</c:f>
              <c:strCache>
                <c:ptCount val="1"/>
                <c:pt idx="0">
                  <c:v>Statewide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'Rate Comparison Data'!$B$71:$F$71</c:f>
              <c:numCache>
                <c:formatCode>#,##0.00</c:formatCode>
                <c:ptCount val="5"/>
                <c:pt idx="0">
                  <c:v>1.8054925412773453</c:v>
                </c:pt>
                <c:pt idx="1">
                  <c:v>2.0522081759973729</c:v>
                </c:pt>
                <c:pt idx="2">
                  <c:v>1.0072381250821878</c:v>
                </c:pt>
                <c:pt idx="3">
                  <c:v>1.7515886087624315</c:v>
                </c:pt>
                <c:pt idx="4">
                  <c:v>1.7886047988266751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9CE-4F20-A843-482EA1C54E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0972928"/>
        <c:axId val="181217920"/>
      </c:lineChart>
      <c:catAx>
        <c:axId val="18097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1217920"/>
        <c:crosses val="autoZero"/>
        <c:auto val="1"/>
        <c:lblAlgn val="ctr"/>
        <c:lblOffset val="100"/>
        <c:noMultiLvlLbl val="0"/>
      </c:catAx>
      <c:valAx>
        <c:axId val="181217920"/>
        <c:scaling>
          <c:orientation val="minMax"/>
          <c:max val="10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809729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1" i="0" baseline="0"/>
              <a:t>Mature Driver Fatality Rate per 100,000 Population by District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041666666666666"/>
          <c:y val="3.9024390243902439E-2"/>
          <c:w val="0.63541666666666663"/>
          <c:h val="0.78048780487804881"/>
        </c:manualLayout>
      </c:layout>
      <c:lineChart>
        <c:grouping val="standard"/>
        <c:varyColors val="0"/>
        <c:ser>
          <c:idx val="0"/>
          <c:order val="0"/>
          <c:tx>
            <c:strRef>
              <c:f>'Rate Comparison Data'!$A$78</c:f>
              <c:strCache>
                <c:ptCount val="1"/>
                <c:pt idx="0">
                  <c:v>District 1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'Rate Comparison Data'!$B$78:$F$78</c:f>
              <c:numCache>
                <c:formatCode>#,##0.00</c:formatCode>
                <c:ptCount val="5"/>
                <c:pt idx="0">
                  <c:v>3.8323149311247846</c:v>
                </c:pt>
                <c:pt idx="1">
                  <c:v>1.6652650685672892</c:v>
                </c:pt>
                <c:pt idx="2">
                  <c:v>3.253871089762101</c:v>
                </c:pt>
                <c:pt idx="3">
                  <c:v>1.5845223853399988</c:v>
                </c:pt>
                <c:pt idx="4">
                  <c:v>1.8840623398547016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16-45C9-A3CB-F1AC7FC84554}"/>
            </c:ext>
          </c:extLst>
        </c:ser>
        <c:ser>
          <c:idx val="1"/>
          <c:order val="1"/>
          <c:tx>
            <c:strRef>
              <c:f>'Rate Comparison Data'!$A$79</c:f>
              <c:strCache>
                <c:ptCount val="1"/>
                <c:pt idx="0">
                  <c:v>District 2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'Rate Comparison Data'!$B$79:$F$79</c:f>
              <c:numCache>
                <c:formatCode>#,##0.00</c:formatCode>
                <c:ptCount val="5"/>
                <c:pt idx="0">
                  <c:v>5.5289347585698501</c:v>
                </c:pt>
                <c:pt idx="1">
                  <c:v>4.5589656618706345</c:v>
                </c:pt>
                <c:pt idx="2">
                  <c:v>4.5546881405030204</c:v>
                </c:pt>
                <c:pt idx="3">
                  <c:v>4.5007741331509008</c:v>
                </c:pt>
                <c:pt idx="4">
                  <c:v>8.0059065799656643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16-45C9-A3CB-F1AC7FC84554}"/>
            </c:ext>
          </c:extLst>
        </c:ser>
        <c:ser>
          <c:idx val="2"/>
          <c:order val="2"/>
          <c:tx>
            <c:strRef>
              <c:f>'Rate Comparison Data'!$A$80</c:f>
              <c:strCache>
                <c:ptCount val="1"/>
                <c:pt idx="0">
                  <c:v>District 3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'Rate Comparison Data'!$B$80:$F$80</c:f>
              <c:numCache>
                <c:formatCode>#,##0.00</c:formatCode>
                <c:ptCount val="5"/>
                <c:pt idx="0">
                  <c:v>3.0578000657427014</c:v>
                </c:pt>
                <c:pt idx="1">
                  <c:v>2.4792732754175093</c:v>
                </c:pt>
                <c:pt idx="2">
                  <c:v>2.7826709769836819</c:v>
                </c:pt>
                <c:pt idx="3">
                  <c:v>1.6486667585209576</c:v>
                </c:pt>
                <c:pt idx="4">
                  <c:v>2.1634941113106327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16-45C9-A3CB-F1AC7FC84554}"/>
            </c:ext>
          </c:extLst>
        </c:ser>
        <c:ser>
          <c:idx val="3"/>
          <c:order val="3"/>
          <c:tx>
            <c:strRef>
              <c:f>'Rate Comparison Data'!$A$81</c:f>
              <c:strCache>
                <c:ptCount val="1"/>
                <c:pt idx="0">
                  <c:v>District 4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'Rate Comparison Data'!$B$81:$F$81</c:f>
              <c:numCache>
                <c:formatCode>#,##0.00</c:formatCode>
                <c:ptCount val="5"/>
                <c:pt idx="0">
                  <c:v>6.1002887470006906</c:v>
                </c:pt>
                <c:pt idx="1">
                  <c:v>3.5163686962811886</c:v>
                </c:pt>
                <c:pt idx="2">
                  <c:v>6.4666643452999786</c:v>
                </c:pt>
                <c:pt idx="3">
                  <c:v>4.9016243983256054</c:v>
                </c:pt>
                <c:pt idx="4">
                  <c:v>0.94794367318693928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716-45C9-A3CB-F1AC7FC84554}"/>
            </c:ext>
          </c:extLst>
        </c:ser>
        <c:ser>
          <c:idx val="4"/>
          <c:order val="4"/>
          <c:tx>
            <c:strRef>
              <c:f>'Rate Comparison Data'!$A$82</c:f>
              <c:strCache>
                <c:ptCount val="1"/>
                <c:pt idx="0">
                  <c:v>District 5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'Rate Comparison Data'!$B$82:$F$82</c:f>
              <c:numCache>
                <c:formatCode>#,##0.00</c:formatCode>
                <c:ptCount val="5"/>
                <c:pt idx="0">
                  <c:v>7.0650989996997344</c:v>
                </c:pt>
                <c:pt idx="1">
                  <c:v>5.2184198624656455</c:v>
                </c:pt>
                <c:pt idx="2">
                  <c:v>5.7475558518739902</c:v>
                </c:pt>
                <c:pt idx="3">
                  <c:v>3.4160588928553124</c:v>
                </c:pt>
                <c:pt idx="4">
                  <c:v>3.3703699542753149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716-45C9-A3CB-F1AC7FC84554}"/>
            </c:ext>
          </c:extLst>
        </c:ser>
        <c:ser>
          <c:idx val="5"/>
          <c:order val="5"/>
          <c:tx>
            <c:strRef>
              <c:f>'Rate Comparison Data'!$A$83</c:f>
              <c:strCache>
                <c:ptCount val="1"/>
                <c:pt idx="0">
                  <c:v>District 6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'Rate Comparison Data'!$B$83:$F$83</c:f>
              <c:numCache>
                <c:formatCode>#,##0.00</c:formatCode>
                <c:ptCount val="5"/>
                <c:pt idx="0">
                  <c:v>3.600700336215394</c:v>
                </c:pt>
                <c:pt idx="1">
                  <c:v>0.88452914302393959</c:v>
                </c:pt>
                <c:pt idx="2">
                  <c:v>2.1751897853087683</c:v>
                </c:pt>
                <c:pt idx="3">
                  <c:v>2.1317143673284931</c:v>
                </c:pt>
                <c:pt idx="4">
                  <c:v>2.7353580192881815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716-45C9-A3CB-F1AC7FC84554}"/>
            </c:ext>
          </c:extLst>
        </c:ser>
        <c:ser>
          <c:idx val="6"/>
          <c:order val="6"/>
          <c:tx>
            <c:strRef>
              <c:f>'Rate Comparison Data'!$A$84</c:f>
              <c:strCache>
                <c:ptCount val="1"/>
                <c:pt idx="0">
                  <c:v>Statewide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'Rate Comparison Data'!$B$84:$F$84</c:f>
              <c:numCache>
                <c:formatCode>#,##0.00</c:formatCode>
                <c:ptCount val="5"/>
                <c:pt idx="0">
                  <c:v>4.1351603364739207</c:v>
                </c:pt>
                <c:pt idx="1">
                  <c:v>2.6792717853299037</c:v>
                </c:pt>
                <c:pt idx="2">
                  <c:v>3.5812911114033348</c:v>
                </c:pt>
                <c:pt idx="3">
                  <c:v>2.4084343370483436</c:v>
                </c:pt>
                <c:pt idx="4">
                  <c:v>2.5250891277553058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716-45C9-A3CB-F1AC7FC845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617792"/>
        <c:axId val="181633024"/>
      </c:lineChart>
      <c:catAx>
        <c:axId val="18161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1633024"/>
        <c:crosses val="autoZero"/>
        <c:auto val="1"/>
        <c:lblAlgn val="ctr"/>
        <c:lblOffset val="100"/>
        <c:noMultiLvlLbl val="0"/>
      </c:catAx>
      <c:valAx>
        <c:axId val="181633024"/>
        <c:scaling>
          <c:orientation val="minMax"/>
          <c:max val="10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816177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1" i="0" baseline="0"/>
              <a:t>CMV Fatality Rate per 100,000 Population by District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041666666666666"/>
          <c:y val="3.9024390243902439E-2"/>
          <c:w val="0.63541666666666663"/>
          <c:h val="0.78048780487804881"/>
        </c:manualLayout>
      </c:layout>
      <c:lineChart>
        <c:grouping val="standard"/>
        <c:varyColors val="0"/>
        <c:ser>
          <c:idx val="0"/>
          <c:order val="0"/>
          <c:tx>
            <c:strRef>
              <c:f>'Rate Comparison Data'!$A$91</c:f>
              <c:strCache>
                <c:ptCount val="1"/>
                <c:pt idx="0">
                  <c:v>District 1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'Rate Comparison Data'!$B$91:$F$91</c:f>
              <c:numCache>
                <c:formatCode>#,##0.00</c:formatCode>
                <c:ptCount val="5"/>
                <c:pt idx="0">
                  <c:v>3.8323149311247846</c:v>
                </c:pt>
                <c:pt idx="1">
                  <c:v>0.83263253428364459</c:v>
                </c:pt>
                <c:pt idx="2">
                  <c:v>2.8471372035418385</c:v>
                </c:pt>
                <c:pt idx="3">
                  <c:v>2.7729141743449981</c:v>
                </c:pt>
                <c:pt idx="4">
                  <c:v>1.8840623398547016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FC-41C7-9CA2-C70516B7DEE4}"/>
            </c:ext>
          </c:extLst>
        </c:ser>
        <c:ser>
          <c:idx val="1"/>
          <c:order val="1"/>
          <c:tx>
            <c:strRef>
              <c:f>'Rate Comparison Data'!$A$92</c:f>
              <c:strCache>
                <c:ptCount val="1"/>
                <c:pt idx="0">
                  <c:v>District 2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'Rate Comparison Data'!$B$92:$F$92</c:f>
              <c:numCache>
                <c:formatCode>#,##0.00</c:formatCode>
                <c:ptCount val="5"/>
                <c:pt idx="0">
                  <c:v>2.764467379284925</c:v>
                </c:pt>
                <c:pt idx="1">
                  <c:v>1.8235862647482539</c:v>
                </c:pt>
                <c:pt idx="2">
                  <c:v>2.7328128843018122</c:v>
                </c:pt>
                <c:pt idx="3">
                  <c:v>3.6006193065207213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FC-41C7-9CA2-C70516B7DEE4}"/>
            </c:ext>
          </c:extLst>
        </c:ser>
        <c:ser>
          <c:idx val="2"/>
          <c:order val="2"/>
          <c:tx>
            <c:strRef>
              <c:f>'Rate Comparison Data'!$A$93</c:f>
              <c:strCache>
                <c:ptCount val="1"/>
                <c:pt idx="0">
                  <c:v>District 3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'Rate Comparison Data'!$B$93:$F$93</c:f>
              <c:numCache>
                <c:formatCode>#,##0.00</c:formatCode>
                <c:ptCount val="5"/>
                <c:pt idx="0">
                  <c:v>1.1466750246535131</c:v>
                </c:pt>
                <c:pt idx="1">
                  <c:v>2.107382284104883</c:v>
                </c:pt>
                <c:pt idx="2">
                  <c:v>1.3308426411661087</c:v>
                </c:pt>
                <c:pt idx="3">
                  <c:v>1.8841905811668087</c:v>
                </c:pt>
                <c:pt idx="4">
                  <c:v>1.9357578890674083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4FC-41C7-9CA2-C70516B7DEE4}"/>
            </c:ext>
          </c:extLst>
        </c:ser>
        <c:ser>
          <c:idx val="3"/>
          <c:order val="3"/>
          <c:tx>
            <c:strRef>
              <c:f>'Rate Comparison Data'!$A$94</c:f>
              <c:strCache>
                <c:ptCount val="1"/>
                <c:pt idx="0">
                  <c:v>District 4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'Rate Comparison Data'!$B$94:$F$94</c:f>
              <c:numCache>
                <c:formatCode>#,##0.00</c:formatCode>
                <c:ptCount val="5"/>
                <c:pt idx="0">
                  <c:v>7.625360933750863</c:v>
                </c:pt>
                <c:pt idx="1">
                  <c:v>8.0374141629284317</c:v>
                </c:pt>
                <c:pt idx="2">
                  <c:v>5.4717929075615199</c:v>
                </c:pt>
                <c:pt idx="3">
                  <c:v>3.9212995186604842</c:v>
                </c:pt>
                <c:pt idx="4">
                  <c:v>4.7397183659346958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4FC-41C7-9CA2-C70516B7DEE4}"/>
            </c:ext>
          </c:extLst>
        </c:ser>
        <c:ser>
          <c:idx val="4"/>
          <c:order val="4"/>
          <c:tx>
            <c:strRef>
              <c:f>'Rate Comparison Data'!$A$95</c:f>
              <c:strCache>
                <c:ptCount val="1"/>
                <c:pt idx="0">
                  <c:v>District 5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'Rate Comparison Data'!$B$95:$F$95</c:f>
              <c:numCache>
                <c:formatCode>#,##0.00</c:formatCode>
                <c:ptCount val="5"/>
                <c:pt idx="0">
                  <c:v>3.5325494998498672</c:v>
                </c:pt>
                <c:pt idx="1">
                  <c:v>4.6385954333027959</c:v>
                </c:pt>
                <c:pt idx="2">
                  <c:v>1.1495111703747978</c:v>
                </c:pt>
                <c:pt idx="3">
                  <c:v>1.7080294464276562</c:v>
                </c:pt>
                <c:pt idx="4">
                  <c:v>3.3703699542753149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4FC-41C7-9CA2-C70516B7DEE4}"/>
            </c:ext>
          </c:extLst>
        </c:ser>
        <c:ser>
          <c:idx val="5"/>
          <c:order val="5"/>
          <c:tx>
            <c:strRef>
              <c:f>'Rate Comparison Data'!$A$96</c:f>
              <c:strCache>
                <c:ptCount val="1"/>
                <c:pt idx="0">
                  <c:v>District 6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'Rate Comparison Data'!$B$96:$F$96</c:f>
              <c:numCache>
                <c:formatCode>#,##0.00</c:formatCode>
                <c:ptCount val="5"/>
                <c:pt idx="0">
                  <c:v>0.9001750840538485</c:v>
                </c:pt>
                <c:pt idx="1">
                  <c:v>2.6535874290718189</c:v>
                </c:pt>
                <c:pt idx="2">
                  <c:v>2.610227742370522</c:v>
                </c:pt>
                <c:pt idx="3">
                  <c:v>1.7053714938627946</c:v>
                </c:pt>
                <c:pt idx="4">
                  <c:v>1.9538271566344154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4FC-41C7-9CA2-C70516B7DEE4}"/>
            </c:ext>
          </c:extLst>
        </c:ser>
        <c:ser>
          <c:idx val="6"/>
          <c:order val="6"/>
          <c:tx>
            <c:strRef>
              <c:f>'Rate Comparison Data'!$A$97</c:f>
              <c:strCache>
                <c:ptCount val="1"/>
                <c:pt idx="0">
                  <c:v>Statewide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'Rate Comparison Data'!$B$97:$F$97</c:f>
              <c:numCache>
                <c:formatCode>#,##0.00</c:formatCode>
                <c:ptCount val="5"/>
                <c:pt idx="0">
                  <c:v>2.5626345747162325</c:v>
                </c:pt>
                <c:pt idx="1">
                  <c:v>2.9072949159962787</c:v>
                </c:pt>
                <c:pt idx="2">
                  <c:v>2.2383069446270842</c:v>
                </c:pt>
                <c:pt idx="3">
                  <c:v>2.2989600490006916</c:v>
                </c:pt>
                <c:pt idx="4">
                  <c:v>2.2620590102807947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4FC-41C7-9CA2-C70516B7DE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138560"/>
        <c:axId val="183140352"/>
      </c:lineChart>
      <c:catAx>
        <c:axId val="18313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3140352"/>
        <c:crosses val="autoZero"/>
        <c:auto val="1"/>
        <c:lblAlgn val="ctr"/>
        <c:lblOffset val="100"/>
        <c:noMultiLvlLbl val="0"/>
      </c:catAx>
      <c:valAx>
        <c:axId val="183140352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831385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/>
            </a:pPr>
            <a:r>
              <a:rPr lang="en-US" sz="800" b="1" i="0" baseline="0"/>
              <a:t>Single Vehicle Run-Off-Road Fatality Rate per 100,000 Population by District</a:t>
            </a:r>
            <a:endParaRPr lang="en-US" sz="8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041666666666666"/>
          <c:y val="3.9024390243902439E-2"/>
          <c:w val="0.63541666666666663"/>
          <c:h val="0.78048780487804881"/>
        </c:manualLayout>
      </c:layout>
      <c:lineChart>
        <c:grouping val="standard"/>
        <c:varyColors val="0"/>
        <c:ser>
          <c:idx val="0"/>
          <c:order val="0"/>
          <c:tx>
            <c:strRef>
              <c:f>'Rate Comparison Data'!$A$103</c:f>
              <c:strCache>
                <c:ptCount val="1"/>
                <c:pt idx="0">
                  <c:v>District 1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'Rate Comparison Data'!$B$103:$F$103</c:f>
              <c:numCache>
                <c:formatCode>#,##0.00</c:formatCode>
                <c:ptCount val="5"/>
                <c:pt idx="0">
                  <c:v>6.8130043219996157</c:v>
                </c:pt>
                <c:pt idx="1">
                  <c:v>7.0773765414109793</c:v>
                </c:pt>
                <c:pt idx="2">
                  <c:v>4.4740727484228886</c:v>
                </c:pt>
                <c:pt idx="3">
                  <c:v>5.5458283486899962</c:v>
                </c:pt>
                <c:pt idx="4">
                  <c:v>6.4058119555059845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A1-4B1E-8CC8-A7FF2F50FD86}"/>
            </c:ext>
          </c:extLst>
        </c:ser>
        <c:ser>
          <c:idx val="1"/>
          <c:order val="1"/>
          <c:tx>
            <c:strRef>
              <c:f>'Rate Comparison Data'!$A$104</c:f>
              <c:strCache>
                <c:ptCount val="1"/>
                <c:pt idx="0">
                  <c:v>District 2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'Rate Comparison Data'!$B$104:$F$104</c:f>
              <c:numCache>
                <c:formatCode>#,##0.00</c:formatCode>
                <c:ptCount val="5"/>
                <c:pt idx="0">
                  <c:v>13.822336896424625</c:v>
                </c:pt>
                <c:pt idx="1">
                  <c:v>16.412276382734284</c:v>
                </c:pt>
                <c:pt idx="2">
                  <c:v>6.3765633967042286</c:v>
                </c:pt>
                <c:pt idx="3">
                  <c:v>7.2012386130414425</c:v>
                </c:pt>
                <c:pt idx="4">
                  <c:v>8.8954517555174064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A1-4B1E-8CC8-A7FF2F50FD86}"/>
            </c:ext>
          </c:extLst>
        </c:ser>
        <c:ser>
          <c:idx val="2"/>
          <c:order val="2"/>
          <c:tx>
            <c:strRef>
              <c:f>'Rate Comparison Data'!$A$105</c:f>
              <c:strCache>
                <c:ptCount val="1"/>
                <c:pt idx="0">
                  <c:v>District 3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'Rate Comparison Data'!$B$105:$F$105</c:f>
              <c:numCache>
                <c:formatCode>#,##0.00</c:formatCode>
                <c:ptCount val="5"/>
                <c:pt idx="0">
                  <c:v>4.9689251068318896</c:v>
                </c:pt>
                <c:pt idx="1">
                  <c:v>2.9751279305010114</c:v>
                </c:pt>
                <c:pt idx="2">
                  <c:v>3.6295708395439332</c:v>
                </c:pt>
                <c:pt idx="3">
                  <c:v>3.5328573396877658</c:v>
                </c:pt>
                <c:pt idx="4">
                  <c:v>2.9605708891619185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A1-4B1E-8CC8-A7FF2F50FD86}"/>
            </c:ext>
          </c:extLst>
        </c:ser>
        <c:ser>
          <c:idx val="3"/>
          <c:order val="3"/>
          <c:tx>
            <c:strRef>
              <c:f>'Rate Comparison Data'!$A$106</c:f>
              <c:strCache>
                <c:ptCount val="1"/>
                <c:pt idx="0">
                  <c:v>District 4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'Rate Comparison Data'!$B$106:$F$106</c:f>
              <c:numCache>
                <c:formatCode>#,##0.00</c:formatCode>
                <c:ptCount val="5"/>
                <c:pt idx="0">
                  <c:v>6.6086461425840817</c:v>
                </c:pt>
                <c:pt idx="1">
                  <c:v>4.0187070814642158</c:v>
                </c:pt>
                <c:pt idx="2">
                  <c:v>6.964100064169207</c:v>
                </c:pt>
                <c:pt idx="3">
                  <c:v>6.8622741576558486</c:v>
                </c:pt>
                <c:pt idx="4">
                  <c:v>8.0575212220889831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A1-4B1E-8CC8-A7FF2F50FD86}"/>
            </c:ext>
          </c:extLst>
        </c:ser>
        <c:ser>
          <c:idx val="4"/>
          <c:order val="4"/>
          <c:tx>
            <c:strRef>
              <c:f>'Rate Comparison Data'!$A$107</c:f>
              <c:strCache>
                <c:ptCount val="1"/>
                <c:pt idx="0">
                  <c:v>District 5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'Rate Comparison Data'!$B$107:$F$107</c:f>
              <c:numCache>
                <c:formatCode>#,##0.00</c:formatCode>
                <c:ptCount val="5"/>
                <c:pt idx="0">
                  <c:v>9.4201319995996471</c:v>
                </c:pt>
                <c:pt idx="1">
                  <c:v>7.537717579117043</c:v>
                </c:pt>
                <c:pt idx="2">
                  <c:v>8.6213337778109835</c:v>
                </c:pt>
                <c:pt idx="3">
                  <c:v>5.6934314880921875</c:v>
                </c:pt>
                <c:pt idx="4">
                  <c:v>10.672838188538497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AA1-4B1E-8CC8-A7FF2F50FD86}"/>
            </c:ext>
          </c:extLst>
        </c:ser>
        <c:ser>
          <c:idx val="5"/>
          <c:order val="5"/>
          <c:tx>
            <c:strRef>
              <c:f>'Rate Comparison Data'!$A$108</c:f>
              <c:strCache>
                <c:ptCount val="1"/>
                <c:pt idx="0">
                  <c:v>District 6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'Rate Comparison Data'!$B$108:$F$108</c:f>
              <c:numCache>
                <c:formatCode>#,##0.00</c:formatCode>
                <c:ptCount val="5"/>
                <c:pt idx="0">
                  <c:v>3.1506127941884698</c:v>
                </c:pt>
                <c:pt idx="1">
                  <c:v>5.3071748581436378</c:v>
                </c:pt>
                <c:pt idx="2">
                  <c:v>6.5255693559263053</c:v>
                </c:pt>
                <c:pt idx="3">
                  <c:v>4.2634287346569861</c:v>
                </c:pt>
                <c:pt idx="4">
                  <c:v>4.6891851759225975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AA1-4B1E-8CC8-A7FF2F50FD86}"/>
            </c:ext>
          </c:extLst>
        </c:ser>
        <c:ser>
          <c:idx val="6"/>
          <c:order val="6"/>
          <c:tx>
            <c:strRef>
              <c:f>'Rate Comparison Data'!$A$109</c:f>
              <c:strCache>
                <c:ptCount val="1"/>
                <c:pt idx="0">
                  <c:v>Statewide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'Rate Comparison Data'!$B$109:$F$109</c:f>
              <c:numCache>
                <c:formatCode>#,##0.00</c:formatCode>
                <c:ptCount val="5"/>
                <c:pt idx="0">
                  <c:v>6.1736196572709234</c:v>
                </c:pt>
                <c:pt idx="1">
                  <c:v>5.2445320053266204</c:v>
                </c:pt>
                <c:pt idx="2">
                  <c:v>5.148105972642294</c:v>
                </c:pt>
                <c:pt idx="3">
                  <c:v>4.7073943860490353</c:v>
                </c:pt>
                <c:pt idx="4">
                  <c:v>5.3132083729851232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AA1-4B1E-8CC8-A7FF2F50F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4806400"/>
        <c:axId val="184845056"/>
      </c:lineChart>
      <c:catAx>
        <c:axId val="184806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4845056"/>
        <c:crosses val="autoZero"/>
        <c:auto val="1"/>
        <c:lblAlgn val="ctr"/>
        <c:lblOffset val="100"/>
        <c:noMultiLvlLbl val="0"/>
      </c:catAx>
      <c:valAx>
        <c:axId val="184845056"/>
        <c:scaling>
          <c:orientation val="minMax"/>
          <c:max val="25"/>
          <c:min val="0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848064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4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295275</xdr:colOff>
      <xdr:row>0</xdr:row>
      <xdr:rowOff>28575</xdr:rowOff>
    </xdr:from>
    <xdr:to>
      <xdr:col>15</xdr:col>
      <xdr:colOff>600075</xdr:colOff>
      <xdr:row>10</xdr:row>
      <xdr:rowOff>76200</xdr:rowOff>
    </xdr:to>
    <xdr:graphicFrame macro="">
      <xdr:nvGraphicFramePr>
        <xdr:cNvPr id="10609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285750</xdr:colOff>
      <xdr:row>11</xdr:row>
      <xdr:rowOff>104775</xdr:rowOff>
    </xdr:from>
    <xdr:to>
      <xdr:col>15</xdr:col>
      <xdr:colOff>590550</xdr:colOff>
      <xdr:row>21</xdr:row>
      <xdr:rowOff>152400</xdr:rowOff>
    </xdr:to>
    <xdr:graphicFrame macro="">
      <xdr:nvGraphicFramePr>
        <xdr:cNvPr id="106097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285750</xdr:colOff>
      <xdr:row>23</xdr:row>
      <xdr:rowOff>76200</xdr:rowOff>
    </xdr:from>
    <xdr:to>
      <xdr:col>15</xdr:col>
      <xdr:colOff>590550</xdr:colOff>
      <xdr:row>33</xdr:row>
      <xdr:rowOff>123825</xdr:rowOff>
    </xdr:to>
    <xdr:graphicFrame macro="">
      <xdr:nvGraphicFramePr>
        <xdr:cNvPr id="106097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285750</xdr:colOff>
      <xdr:row>36</xdr:row>
      <xdr:rowOff>19050</xdr:rowOff>
    </xdr:from>
    <xdr:to>
      <xdr:col>15</xdr:col>
      <xdr:colOff>590550</xdr:colOff>
      <xdr:row>46</xdr:row>
      <xdr:rowOff>66675</xdr:rowOff>
    </xdr:to>
    <xdr:graphicFrame macro="">
      <xdr:nvGraphicFramePr>
        <xdr:cNvPr id="106097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38100</xdr:colOff>
      <xdr:row>49</xdr:row>
      <xdr:rowOff>0</xdr:rowOff>
    </xdr:from>
    <xdr:to>
      <xdr:col>15</xdr:col>
      <xdr:colOff>342900</xdr:colOff>
      <xdr:row>59</xdr:row>
      <xdr:rowOff>47625</xdr:rowOff>
    </xdr:to>
    <xdr:graphicFrame macro="">
      <xdr:nvGraphicFramePr>
        <xdr:cNvPr id="106097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61</xdr:row>
      <xdr:rowOff>0</xdr:rowOff>
    </xdr:from>
    <xdr:to>
      <xdr:col>15</xdr:col>
      <xdr:colOff>304800</xdr:colOff>
      <xdr:row>71</xdr:row>
      <xdr:rowOff>47625</xdr:rowOff>
    </xdr:to>
    <xdr:graphicFrame macro="">
      <xdr:nvGraphicFramePr>
        <xdr:cNvPr id="106098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0</xdr:colOff>
      <xdr:row>74</xdr:row>
      <xdr:rowOff>0</xdr:rowOff>
    </xdr:from>
    <xdr:to>
      <xdr:col>15</xdr:col>
      <xdr:colOff>304800</xdr:colOff>
      <xdr:row>84</xdr:row>
      <xdr:rowOff>47625</xdr:rowOff>
    </xdr:to>
    <xdr:graphicFrame macro="">
      <xdr:nvGraphicFramePr>
        <xdr:cNvPr id="106098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0</xdr:colOff>
      <xdr:row>87</xdr:row>
      <xdr:rowOff>0</xdr:rowOff>
    </xdr:from>
    <xdr:to>
      <xdr:col>15</xdr:col>
      <xdr:colOff>304800</xdr:colOff>
      <xdr:row>97</xdr:row>
      <xdr:rowOff>47625</xdr:rowOff>
    </xdr:to>
    <xdr:graphicFrame macro="">
      <xdr:nvGraphicFramePr>
        <xdr:cNvPr id="106098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0</xdr:colOff>
      <xdr:row>99</xdr:row>
      <xdr:rowOff>0</xdr:rowOff>
    </xdr:from>
    <xdr:to>
      <xdr:col>15</xdr:col>
      <xdr:colOff>304800</xdr:colOff>
      <xdr:row>109</xdr:row>
      <xdr:rowOff>47625</xdr:rowOff>
    </xdr:to>
    <xdr:graphicFrame macro="">
      <xdr:nvGraphicFramePr>
        <xdr:cNvPr id="106098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600075</xdr:colOff>
      <xdr:row>112</xdr:row>
      <xdr:rowOff>0</xdr:rowOff>
    </xdr:from>
    <xdr:to>
      <xdr:col>15</xdr:col>
      <xdr:colOff>295275</xdr:colOff>
      <xdr:row>122</xdr:row>
      <xdr:rowOff>47625</xdr:rowOff>
    </xdr:to>
    <xdr:graphicFrame macro="">
      <xdr:nvGraphicFramePr>
        <xdr:cNvPr id="106098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0</xdr:colOff>
      <xdr:row>124</xdr:row>
      <xdr:rowOff>0</xdr:rowOff>
    </xdr:from>
    <xdr:to>
      <xdr:col>15</xdr:col>
      <xdr:colOff>304800</xdr:colOff>
      <xdr:row>134</xdr:row>
      <xdr:rowOff>47625</xdr:rowOff>
    </xdr:to>
    <xdr:graphicFrame macro="">
      <xdr:nvGraphicFramePr>
        <xdr:cNvPr id="106098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4554" cy="629330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7"/>
  <sheetViews>
    <sheetView tabSelected="1" workbookViewId="0">
      <selection activeCell="I8" sqref="I8"/>
    </sheetView>
  </sheetViews>
  <sheetFormatPr defaultRowHeight="15" x14ac:dyDescent="0.25"/>
  <cols>
    <col min="1" max="1" width="55" customWidth="1"/>
    <col min="2" max="7" width="8.7109375" style="1" customWidth="1"/>
    <col min="9" max="9" width="10.7109375" bestFit="1" customWidth="1"/>
  </cols>
  <sheetData>
    <row r="1" spans="1:15" ht="21" x14ac:dyDescent="0.35">
      <c r="A1" s="87" t="s">
        <v>38</v>
      </c>
      <c r="B1" s="88"/>
      <c r="C1" s="88"/>
      <c r="D1" s="88"/>
      <c r="E1" s="88"/>
      <c r="F1" s="88"/>
      <c r="G1" s="89"/>
    </row>
    <row r="2" spans="1:15" ht="15" customHeight="1" x14ac:dyDescent="0.35">
      <c r="A2" s="29"/>
      <c r="B2" s="26"/>
      <c r="C2" s="26"/>
      <c r="D2" s="26"/>
      <c r="E2" s="26"/>
      <c r="F2" s="26"/>
      <c r="G2" s="42" t="s">
        <v>57</v>
      </c>
      <c r="I2" s="61">
        <f>G5/'Statewide Totals Check'!G5</f>
        <v>0.13552188552188552</v>
      </c>
      <c r="J2" t="s">
        <v>78</v>
      </c>
    </row>
    <row r="3" spans="1:15" x14ac:dyDescent="0.25">
      <c r="A3" s="30"/>
      <c r="B3" s="31">
        <v>2017</v>
      </c>
      <c r="C3" s="31">
        <v>2018</v>
      </c>
      <c r="D3" s="31">
        <v>2019</v>
      </c>
      <c r="E3" s="31">
        <v>2020</v>
      </c>
      <c r="F3" s="31">
        <v>2021</v>
      </c>
      <c r="G3" s="32" t="s">
        <v>1</v>
      </c>
      <c r="J3" s="1">
        <v>2017</v>
      </c>
      <c r="K3" s="1">
        <v>2018</v>
      </c>
      <c r="L3" s="1">
        <v>2019</v>
      </c>
      <c r="M3" s="1">
        <v>2020</v>
      </c>
      <c r="N3" s="1">
        <v>2021</v>
      </c>
    </row>
    <row r="4" spans="1:15" ht="4.5" customHeight="1" x14ac:dyDescent="0.25">
      <c r="A4" s="33"/>
      <c r="B4" s="34"/>
      <c r="C4" s="34"/>
      <c r="D4" s="34"/>
      <c r="E4" s="34"/>
      <c r="F4" s="34"/>
      <c r="G4" s="35"/>
      <c r="J4" s="1"/>
      <c r="K4" s="1"/>
      <c r="L4" s="1"/>
      <c r="M4" s="1"/>
      <c r="N4" s="1"/>
    </row>
    <row r="5" spans="1:15" x14ac:dyDescent="0.25">
      <c r="A5" s="3" t="s">
        <v>9</v>
      </c>
      <c r="B5" s="4">
        <v>36</v>
      </c>
      <c r="C5" s="4">
        <v>33</v>
      </c>
      <c r="D5" s="4">
        <v>32</v>
      </c>
      <c r="E5" s="4">
        <v>28</v>
      </c>
      <c r="F5" s="4">
        <v>32</v>
      </c>
      <c r="G5" s="5">
        <f>SUM(B5:F5)</f>
        <v>161</v>
      </c>
      <c r="I5" t="s">
        <v>11</v>
      </c>
      <c r="J5">
        <v>234.845</v>
      </c>
      <c r="K5">
        <v>240.202</v>
      </c>
      <c r="L5">
        <v>245.86100000000002</v>
      </c>
      <c r="M5">
        <v>252.44200000000001</v>
      </c>
      <c r="N5">
        <v>265.38399999999996</v>
      </c>
      <c r="O5">
        <f>SUM(J5:N5)</f>
        <v>1238.7339999999999</v>
      </c>
    </row>
    <row r="6" spans="1:15" x14ac:dyDescent="0.25">
      <c r="A6" s="3" t="s">
        <v>10</v>
      </c>
      <c r="B6" s="17">
        <v>15.329259724499138</v>
      </c>
      <c r="C6" s="17">
        <v>13.738436815680135</v>
      </c>
      <c r="D6" s="17">
        <f t="shared" ref="D6" si="0">D5/L$5*100</f>
        <v>13.015484359048404</v>
      </c>
      <c r="E6" s="17">
        <f t="shared" ref="E6" si="1">E5/M$5*100</f>
        <v>11.091656697379992</v>
      </c>
      <c r="F6" s="17">
        <f t="shared" ref="F6:G6" si="2">F5/N$5*100</f>
        <v>12.057998975070088</v>
      </c>
      <c r="G6" s="18">
        <f t="shared" si="2"/>
        <v>12.997140629061606</v>
      </c>
      <c r="I6" t="s">
        <v>77</v>
      </c>
      <c r="O6" s="65">
        <f>O5/'Statewide Totals Check'!O5</f>
        <v>0.13785013552053552</v>
      </c>
    </row>
    <row r="7" spans="1:15" ht="4.5" customHeight="1" x14ac:dyDescent="0.25">
      <c r="A7" s="7"/>
      <c r="B7" s="8"/>
      <c r="C7" s="8"/>
      <c r="D7" s="8"/>
      <c r="E7" s="8"/>
      <c r="F7" s="8"/>
      <c r="G7" s="9"/>
    </row>
    <row r="8" spans="1:15" x14ac:dyDescent="0.25">
      <c r="A8" s="3" t="s">
        <v>16</v>
      </c>
      <c r="B8" s="4">
        <v>15</v>
      </c>
      <c r="C8" s="4">
        <v>11</v>
      </c>
      <c r="D8" s="4">
        <v>13</v>
      </c>
      <c r="E8" s="4">
        <v>15</v>
      </c>
      <c r="F8" s="4">
        <v>14</v>
      </c>
      <c r="G8" s="5">
        <f>SUM(B8:F8)</f>
        <v>68</v>
      </c>
      <c r="M8" t="s">
        <v>92</v>
      </c>
    </row>
    <row r="9" spans="1:15" x14ac:dyDescent="0.25">
      <c r="A9" s="3" t="s">
        <v>17</v>
      </c>
      <c r="B9" s="17">
        <v>6.3871915518746407</v>
      </c>
      <c r="C9" s="17">
        <v>4.5794789385600456</v>
      </c>
      <c r="D9" s="17">
        <f t="shared" ref="D9" si="3">D8/L$5*100</f>
        <v>5.2875405208634145</v>
      </c>
      <c r="E9" s="17">
        <f t="shared" ref="E9" si="4">E8/M$5*100</f>
        <v>5.9419589450249957</v>
      </c>
      <c r="F9" s="17">
        <f t="shared" ref="F9:G9" si="5">F8/N$5*100</f>
        <v>5.2753745515931643</v>
      </c>
      <c r="G9" s="18">
        <f t="shared" si="5"/>
        <v>5.4894755451937218</v>
      </c>
    </row>
    <row r="10" spans="1:15" x14ac:dyDescent="0.25">
      <c r="A10" s="12" t="s">
        <v>13</v>
      </c>
      <c r="B10" s="51">
        <v>0.41666666666666669</v>
      </c>
      <c r="C10" s="51">
        <v>0.33333333333333331</v>
      </c>
      <c r="D10" s="51">
        <f t="shared" ref="D10:E10" si="6">D8/D$5</f>
        <v>0.40625</v>
      </c>
      <c r="E10" s="51">
        <f t="shared" si="6"/>
        <v>0.5357142857142857</v>
      </c>
      <c r="F10" s="51">
        <f t="shared" ref="F10:G10" si="7">F8/F$5</f>
        <v>0.4375</v>
      </c>
      <c r="G10" s="55">
        <f t="shared" si="7"/>
        <v>0.42236024844720499</v>
      </c>
      <c r="I10" t="s">
        <v>92</v>
      </c>
    </row>
    <row r="11" spans="1:15" ht="4.5" customHeight="1" x14ac:dyDescent="0.25">
      <c r="A11" s="7"/>
      <c r="B11" s="8"/>
      <c r="C11" s="8"/>
      <c r="D11" s="8"/>
      <c r="E11" s="8"/>
      <c r="F11" s="8"/>
      <c r="G11" s="9"/>
    </row>
    <row r="12" spans="1:15" x14ac:dyDescent="0.25">
      <c r="A12" s="3" t="s">
        <v>86</v>
      </c>
      <c r="B12" s="4">
        <v>8</v>
      </c>
      <c r="C12" s="4">
        <v>6</v>
      </c>
      <c r="D12" s="4">
        <v>7</v>
      </c>
      <c r="E12" s="4">
        <v>2</v>
      </c>
      <c r="F12" s="4">
        <v>7</v>
      </c>
      <c r="G12" s="5">
        <f>SUM(B12:F12)</f>
        <v>30</v>
      </c>
    </row>
    <row r="13" spans="1:15" x14ac:dyDescent="0.25">
      <c r="A13" s="3" t="s">
        <v>87</v>
      </c>
      <c r="B13" s="24">
        <v>3.4065021609998078</v>
      </c>
      <c r="C13" s="24">
        <v>2.4978976028509337</v>
      </c>
      <c r="D13" s="24">
        <f t="shared" ref="D13" si="8">D12/L$5*100</f>
        <v>2.8471372035418385</v>
      </c>
      <c r="E13" s="24">
        <f t="shared" ref="E13" si="9">E12/M$5*100</f>
        <v>0.79226119266999939</v>
      </c>
      <c r="F13" s="24">
        <f t="shared" ref="F13:G13" si="10">F12/N$5*100</f>
        <v>2.6376872757965821</v>
      </c>
      <c r="G13" s="25">
        <f t="shared" si="10"/>
        <v>2.4218274464089951</v>
      </c>
    </row>
    <row r="14" spans="1:15" x14ac:dyDescent="0.25">
      <c r="A14" s="12" t="s">
        <v>20</v>
      </c>
      <c r="B14" s="15">
        <v>0.22222222222222221</v>
      </c>
      <c r="C14" s="15">
        <v>0.18181818181818182</v>
      </c>
      <c r="D14" s="15">
        <f t="shared" ref="D14:E14" si="11">D12/D$5</f>
        <v>0.21875</v>
      </c>
      <c r="E14" s="15">
        <f t="shared" si="11"/>
        <v>7.1428571428571425E-2</v>
      </c>
      <c r="F14" s="15">
        <f t="shared" ref="F14:G14" si="12">F12/F$5</f>
        <v>0.21875</v>
      </c>
      <c r="G14" s="36">
        <f t="shared" si="12"/>
        <v>0.18633540372670807</v>
      </c>
    </row>
    <row r="15" spans="1:15" ht="4.5" customHeight="1" x14ac:dyDescent="0.25">
      <c r="A15" s="7"/>
      <c r="B15" s="8"/>
      <c r="C15" s="8"/>
      <c r="D15" s="8"/>
      <c r="E15" s="8"/>
      <c r="F15" s="8"/>
      <c r="G15" s="9"/>
    </row>
    <row r="16" spans="1:15" s="16" customFormat="1" x14ac:dyDescent="0.25">
      <c r="A16" s="22" t="s">
        <v>18</v>
      </c>
      <c r="B16" s="23">
        <v>11</v>
      </c>
      <c r="C16" s="23">
        <v>15</v>
      </c>
      <c r="D16" s="23">
        <v>7</v>
      </c>
      <c r="E16" s="23">
        <v>11</v>
      </c>
      <c r="F16" s="23">
        <v>8</v>
      </c>
      <c r="G16" s="5">
        <f>SUM(B16:F16)</f>
        <v>52</v>
      </c>
      <c r="N16"/>
    </row>
    <row r="17" spans="1:13" s="16" customFormat="1" x14ac:dyDescent="0.25">
      <c r="A17" s="22" t="s">
        <v>19</v>
      </c>
      <c r="B17" s="24">
        <v>4.6839404713747363</v>
      </c>
      <c r="C17" s="24">
        <v>6.244744007127335</v>
      </c>
      <c r="D17" s="24">
        <f t="shared" ref="D17" si="13">D16/L$5*100</f>
        <v>2.8471372035418385</v>
      </c>
      <c r="E17" s="24">
        <f t="shared" ref="E17" si="14">E16/M$5*100</f>
        <v>4.3574365596849969</v>
      </c>
      <c r="F17" s="24">
        <f t="shared" ref="F17:G17" si="15">F16/N$5*100</f>
        <v>3.0144997437675221</v>
      </c>
      <c r="G17" s="25">
        <f t="shared" si="15"/>
        <v>4.1978342404422584</v>
      </c>
    </row>
    <row r="18" spans="1:13" x14ac:dyDescent="0.25">
      <c r="A18" s="3" t="s">
        <v>81</v>
      </c>
      <c r="B18" s="51">
        <v>0.30555555555555558</v>
      </c>
      <c r="C18" s="51">
        <v>0.45454545454545453</v>
      </c>
      <c r="D18" s="51">
        <f t="shared" ref="D18:E18" si="16">D16/D$5</f>
        <v>0.21875</v>
      </c>
      <c r="E18" s="51">
        <f t="shared" si="16"/>
        <v>0.39285714285714285</v>
      </c>
      <c r="F18" s="51">
        <f t="shared" ref="F18:G18" si="17">F16/F$5</f>
        <v>0.25</v>
      </c>
      <c r="G18" s="55">
        <f t="shared" si="17"/>
        <v>0.32298136645962733</v>
      </c>
    </row>
    <row r="19" spans="1:13" ht="4.5" customHeight="1" x14ac:dyDescent="0.25">
      <c r="A19" s="7"/>
      <c r="B19" s="20"/>
      <c r="C19" s="20"/>
      <c r="D19" s="20"/>
      <c r="E19" s="20"/>
      <c r="F19" s="20"/>
      <c r="G19" s="21"/>
    </row>
    <row r="20" spans="1:13" x14ac:dyDescent="0.25">
      <c r="A20" s="3" t="s">
        <v>14</v>
      </c>
      <c r="B20" s="4">
        <v>17</v>
      </c>
      <c r="C20" s="4">
        <v>21</v>
      </c>
      <c r="D20" s="4">
        <v>13</v>
      </c>
      <c r="E20" s="4">
        <v>17</v>
      </c>
      <c r="F20" s="4">
        <v>16</v>
      </c>
      <c r="G20" s="5">
        <f>SUM(B20:F20)</f>
        <v>84</v>
      </c>
    </row>
    <row r="21" spans="1:13" x14ac:dyDescent="0.25">
      <c r="A21" s="3" t="s">
        <v>15</v>
      </c>
      <c r="B21" s="17">
        <v>7.2388170921245925</v>
      </c>
      <c r="C21" s="17">
        <v>8.7426416099782696</v>
      </c>
      <c r="D21" s="17">
        <f t="shared" ref="D21" si="18">D20/L$5*100</f>
        <v>5.2875405208634145</v>
      </c>
      <c r="E21" s="17">
        <f t="shared" ref="E21" si="19">E20/M$5*100</f>
        <v>6.7342201376949946</v>
      </c>
      <c r="F21" s="17">
        <f t="shared" ref="F21:G21" si="20">F20/N$5*100</f>
        <v>6.0289994875350441</v>
      </c>
      <c r="G21" s="18">
        <f t="shared" si="20"/>
        <v>6.7811168499451862</v>
      </c>
    </row>
    <row r="22" spans="1:13" x14ac:dyDescent="0.25">
      <c r="A22" s="12" t="s">
        <v>12</v>
      </c>
      <c r="B22" s="51">
        <v>0.47222222222222221</v>
      </c>
      <c r="C22" s="51">
        <v>0.63636363636363635</v>
      </c>
      <c r="D22" s="51">
        <f t="shared" ref="D22:E22" si="21">D20/D$5</f>
        <v>0.40625</v>
      </c>
      <c r="E22" s="51">
        <f t="shared" si="21"/>
        <v>0.6071428571428571</v>
      </c>
      <c r="F22" s="51">
        <f t="shared" ref="F22:G22" si="22">F20/F$5</f>
        <v>0.5</v>
      </c>
      <c r="G22" s="55">
        <f t="shared" si="22"/>
        <v>0.52173913043478259</v>
      </c>
    </row>
    <row r="23" spans="1:13" ht="4.5" customHeight="1" x14ac:dyDescent="0.25">
      <c r="A23" s="19"/>
      <c r="B23" s="20"/>
      <c r="C23" s="20"/>
      <c r="D23" s="20"/>
      <c r="E23" s="20"/>
      <c r="F23" s="20"/>
      <c r="G23" s="21"/>
    </row>
    <row r="24" spans="1:13" x14ac:dyDescent="0.25">
      <c r="A24" s="3" t="s">
        <v>23</v>
      </c>
      <c r="B24" s="4">
        <v>3</v>
      </c>
      <c r="C24" s="4">
        <v>4</v>
      </c>
      <c r="D24" s="4">
        <v>3</v>
      </c>
      <c r="E24" s="4">
        <v>2</v>
      </c>
      <c r="F24" s="4">
        <v>1</v>
      </c>
      <c r="G24" s="5">
        <f>SUM(B24:F24)</f>
        <v>13</v>
      </c>
    </row>
    <row r="25" spans="1:13" x14ac:dyDescent="0.25">
      <c r="A25" s="3" t="s">
        <v>21</v>
      </c>
      <c r="B25" s="17">
        <v>1.2774383103749283</v>
      </c>
      <c r="C25" s="17">
        <v>1.6652650685672892</v>
      </c>
      <c r="D25" s="17">
        <f t="shared" ref="D25" si="23">D24/L$5*100</f>
        <v>1.220201658660788</v>
      </c>
      <c r="E25" s="17">
        <f t="shared" ref="E25" si="24">E24/M$5*100</f>
        <v>0.79226119266999939</v>
      </c>
      <c r="F25" s="17">
        <f t="shared" ref="F25:G25" si="25">F24/N$5*100</f>
        <v>0.37681246797094026</v>
      </c>
      <c r="G25" s="18">
        <f t="shared" si="25"/>
        <v>1.0494585601105646</v>
      </c>
    </row>
    <row r="26" spans="1:13" x14ac:dyDescent="0.25">
      <c r="A26" s="12" t="s">
        <v>22</v>
      </c>
      <c r="B26" s="51">
        <v>8.3333333333333329E-2</v>
      </c>
      <c r="C26" s="51">
        <v>0.12121212121212122</v>
      </c>
      <c r="D26" s="51">
        <f t="shared" ref="D26:E26" si="26">D24/D$5</f>
        <v>9.375E-2</v>
      </c>
      <c r="E26" s="51">
        <f t="shared" si="26"/>
        <v>7.1428571428571425E-2</v>
      </c>
      <c r="F26" s="51">
        <f t="shared" ref="F26:G26" si="27">F24/F$5</f>
        <v>3.125E-2</v>
      </c>
      <c r="G26" s="55">
        <f t="shared" si="27"/>
        <v>8.0745341614906832E-2</v>
      </c>
      <c r="M26" t="s">
        <v>92</v>
      </c>
    </row>
    <row r="27" spans="1:13" ht="4.5" customHeight="1" x14ac:dyDescent="0.25">
      <c r="A27" s="19"/>
      <c r="B27" s="20"/>
      <c r="C27" s="20"/>
      <c r="D27" s="20"/>
      <c r="E27" s="20"/>
      <c r="F27" s="20"/>
      <c r="G27" s="21"/>
    </row>
    <row r="28" spans="1:13" x14ac:dyDescent="0.25">
      <c r="A28" s="3" t="s">
        <v>24</v>
      </c>
      <c r="B28" s="4">
        <v>9</v>
      </c>
      <c r="C28" s="4">
        <v>4</v>
      </c>
      <c r="D28" s="4">
        <v>8</v>
      </c>
      <c r="E28" s="4">
        <v>4</v>
      </c>
      <c r="F28" s="4">
        <v>5</v>
      </c>
      <c r="G28" s="5">
        <f>SUM(B28:F28)</f>
        <v>30</v>
      </c>
    </row>
    <row r="29" spans="1:13" x14ac:dyDescent="0.25">
      <c r="A29" s="3" t="s">
        <v>25</v>
      </c>
      <c r="B29" s="17">
        <v>3.8323149311247846</v>
      </c>
      <c r="C29" s="17">
        <v>1.6652650685672892</v>
      </c>
      <c r="D29" s="17">
        <f t="shared" ref="D29" si="28">D28/L$5*100</f>
        <v>3.253871089762101</v>
      </c>
      <c r="E29" s="17">
        <f t="shared" ref="E29" si="29">E28/M$5*100</f>
        <v>1.5845223853399988</v>
      </c>
      <c r="F29" s="17">
        <f t="shared" ref="F29:G29" si="30">F28/N$5*100</f>
        <v>1.8840623398547016</v>
      </c>
      <c r="G29" s="18">
        <f t="shared" si="30"/>
        <v>2.4218274464089951</v>
      </c>
    </row>
    <row r="30" spans="1:13" x14ac:dyDescent="0.25">
      <c r="A30" s="12" t="s">
        <v>26</v>
      </c>
      <c r="B30" s="51">
        <v>0.25</v>
      </c>
      <c r="C30" s="51">
        <v>0.12121212121212122</v>
      </c>
      <c r="D30" s="51">
        <f t="shared" ref="D30:E30" si="31">D28/D$5</f>
        <v>0.25</v>
      </c>
      <c r="E30" s="51">
        <f t="shared" si="31"/>
        <v>0.14285714285714285</v>
      </c>
      <c r="F30" s="51">
        <f t="shared" ref="F30:G30" si="32">F28/F$5</f>
        <v>0.15625</v>
      </c>
      <c r="G30" s="55">
        <f t="shared" si="32"/>
        <v>0.18633540372670807</v>
      </c>
    </row>
    <row r="31" spans="1:13" ht="4.5" customHeight="1" x14ac:dyDescent="0.25">
      <c r="A31" s="19"/>
      <c r="B31" s="20"/>
      <c r="C31" s="20"/>
      <c r="D31" s="20"/>
      <c r="E31" s="20"/>
      <c r="F31" s="20"/>
      <c r="G31" s="21"/>
    </row>
    <row r="32" spans="1:13" x14ac:dyDescent="0.25">
      <c r="A32" s="3" t="s">
        <v>27</v>
      </c>
      <c r="B32" s="4">
        <v>2</v>
      </c>
      <c r="C32" s="4">
        <v>1</v>
      </c>
      <c r="D32" s="4">
        <v>3</v>
      </c>
      <c r="E32" s="4">
        <v>3</v>
      </c>
      <c r="F32" s="4">
        <v>1</v>
      </c>
      <c r="G32" s="5">
        <f>SUM(B32:F32)</f>
        <v>10</v>
      </c>
    </row>
    <row r="33" spans="1:7" x14ac:dyDescent="0.25">
      <c r="A33" s="3" t="s">
        <v>28</v>
      </c>
      <c r="B33" s="17">
        <v>0.85162554024995196</v>
      </c>
      <c r="C33" s="17">
        <v>0.41631626714182229</v>
      </c>
      <c r="D33" s="17">
        <f t="shared" ref="D33" si="33">D32/L$5*100</f>
        <v>1.220201658660788</v>
      </c>
      <c r="E33" s="17">
        <f t="shared" ref="E33" si="34">E32/M$5*100</f>
        <v>1.1883917890049991</v>
      </c>
      <c r="F33" s="17">
        <f t="shared" ref="F33:G33" si="35">F32/N$5*100</f>
        <v>0.37681246797094026</v>
      </c>
      <c r="G33" s="18">
        <f t="shared" si="35"/>
        <v>0.80727581546966509</v>
      </c>
    </row>
    <row r="34" spans="1:7" x14ac:dyDescent="0.25">
      <c r="A34" s="12" t="s">
        <v>45</v>
      </c>
      <c r="B34" s="51">
        <v>5.5555555555555552E-2</v>
      </c>
      <c r="C34" s="51">
        <v>3.0303030303030304E-2</v>
      </c>
      <c r="D34" s="51">
        <f t="shared" ref="D34:E34" si="36">D32/D$5</f>
        <v>9.375E-2</v>
      </c>
      <c r="E34" s="51">
        <f t="shared" si="36"/>
        <v>0.10714285714285714</v>
      </c>
      <c r="F34" s="51">
        <f t="shared" ref="F34:G34" si="37">F32/F$5</f>
        <v>3.125E-2</v>
      </c>
      <c r="G34" s="55">
        <f t="shared" si="37"/>
        <v>6.2111801242236024E-2</v>
      </c>
    </row>
    <row r="35" spans="1:7" ht="4.5" customHeight="1" x14ac:dyDescent="0.25">
      <c r="A35" s="19"/>
      <c r="B35" s="20"/>
      <c r="C35" s="20"/>
      <c r="D35" s="20"/>
      <c r="E35" s="20"/>
      <c r="F35" s="20"/>
      <c r="G35" s="21"/>
    </row>
    <row r="36" spans="1:7" x14ac:dyDescent="0.25">
      <c r="A36" s="3" t="s">
        <v>29</v>
      </c>
      <c r="B36" s="4">
        <v>1</v>
      </c>
      <c r="C36" s="4">
        <v>0</v>
      </c>
      <c r="D36" s="4">
        <v>0</v>
      </c>
      <c r="E36" s="4">
        <v>0</v>
      </c>
      <c r="F36" s="4">
        <v>0</v>
      </c>
      <c r="G36" s="5">
        <f>SUM(B36:F36)</f>
        <v>1</v>
      </c>
    </row>
    <row r="37" spans="1:7" x14ac:dyDescent="0.25">
      <c r="A37" s="3" t="s">
        <v>30</v>
      </c>
      <c r="B37" s="17">
        <v>0.42581277012497598</v>
      </c>
      <c r="C37" s="17">
        <v>0</v>
      </c>
      <c r="D37" s="17">
        <f t="shared" ref="D37" si="38">D36/L$5*100</f>
        <v>0</v>
      </c>
      <c r="E37" s="17">
        <f t="shared" ref="E37" si="39">E36/M$5*100</f>
        <v>0</v>
      </c>
      <c r="F37" s="17">
        <f t="shared" ref="F37:G37" si="40">F36/N$5*100</f>
        <v>0</v>
      </c>
      <c r="G37" s="18">
        <f t="shared" si="40"/>
        <v>8.0727581546966506E-2</v>
      </c>
    </row>
    <row r="38" spans="1:7" x14ac:dyDescent="0.25">
      <c r="A38" s="12" t="s">
        <v>46</v>
      </c>
      <c r="B38" s="51">
        <f t="shared" ref="B38:D38" si="41">B36/B$5</f>
        <v>2.7777777777777776E-2</v>
      </c>
      <c r="C38" s="51">
        <f t="shared" si="41"/>
        <v>0</v>
      </c>
      <c r="D38" s="51">
        <f t="shared" si="41"/>
        <v>0</v>
      </c>
      <c r="E38" s="51">
        <f t="shared" ref="E38:F38" si="42">E36/E$5</f>
        <v>0</v>
      </c>
      <c r="F38" s="51">
        <f t="shared" si="42"/>
        <v>0</v>
      </c>
      <c r="G38" s="55">
        <f>G36/G$5</f>
        <v>6.2111801242236021E-3</v>
      </c>
    </row>
    <row r="39" spans="1:7" ht="4.5" customHeight="1" x14ac:dyDescent="0.25">
      <c r="A39" s="19"/>
      <c r="B39" s="20"/>
      <c r="C39" s="20"/>
      <c r="D39" s="20"/>
      <c r="E39" s="20"/>
      <c r="F39" s="20"/>
      <c r="G39" s="21"/>
    </row>
    <row r="40" spans="1:7" x14ac:dyDescent="0.25">
      <c r="A40" s="3" t="s">
        <v>31</v>
      </c>
      <c r="B40" s="4">
        <v>1</v>
      </c>
      <c r="C40" s="4">
        <v>8</v>
      </c>
      <c r="D40" s="4">
        <v>3</v>
      </c>
      <c r="E40" s="4">
        <v>1</v>
      </c>
      <c r="F40" s="4">
        <v>9</v>
      </c>
      <c r="G40" s="5">
        <f>SUM(B40:F40)</f>
        <v>22</v>
      </c>
    </row>
    <row r="41" spans="1:7" x14ac:dyDescent="0.25">
      <c r="A41" s="3" t="s">
        <v>32</v>
      </c>
      <c r="B41" s="17">
        <v>0.42581277012497598</v>
      </c>
      <c r="C41" s="17">
        <v>3.3305301371345784</v>
      </c>
      <c r="D41" s="17">
        <f t="shared" ref="D41" si="43">D40/L$5*100</f>
        <v>1.220201658660788</v>
      </c>
      <c r="E41" s="17">
        <f t="shared" ref="E41" si="44">E40/M$5*100</f>
        <v>0.3961305963349997</v>
      </c>
      <c r="F41" s="17">
        <f t="shared" ref="F41:G41" si="45">F40/N$5*100</f>
        <v>3.3913122117384629</v>
      </c>
      <c r="G41" s="18">
        <f t="shared" si="45"/>
        <v>1.7760067940332631</v>
      </c>
    </row>
    <row r="42" spans="1:7" x14ac:dyDescent="0.25">
      <c r="A42" s="12" t="s">
        <v>47</v>
      </c>
      <c r="B42" s="51">
        <v>2.7777777777777776E-2</v>
      </c>
      <c r="C42" s="51">
        <v>0.24242424242424243</v>
      </c>
      <c r="D42" s="51">
        <f t="shared" ref="D42:E42" si="46">D40/D$5</f>
        <v>9.375E-2</v>
      </c>
      <c r="E42" s="51">
        <f t="shared" si="46"/>
        <v>3.5714285714285712E-2</v>
      </c>
      <c r="F42" s="51">
        <f t="shared" ref="F42:G42" si="47">F40/F$5</f>
        <v>0.28125</v>
      </c>
      <c r="G42" s="55">
        <f t="shared" si="47"/>
        <v>0.13664596273291926</v>
      </c>
    </row>
    <row r="43" spans="1:7" ht="4.5" customHeight="1" x14ac:dyDescent="0.25">
      <c r="A43" s="19"/>
      <c r="B43" s="20"/>
      <c r="C43" s="20"/>
      <c r="D43" s="20"/>
      <c r="E43" s="20"/>
      <c r="F43" s="20"/>
      <c r="G43" s="21"/>
    </row>
    <row r="44" spans="1:7" x14ac:dyDescent="0.25">
      <c r="A44" s="3" t="s">
        <v>82</v>
      </c>
      <c r="B44" s="4">
        <v>9</v>
      </c>
      <c r="C44" s="4">
        <v>2</v>
      </c>
      <c r="D44" s="4">
        <v>7</v>
      </c>
      <c r="E44" s="4">
        <v>7</v>
      </c>
      <c r="F44" s="4">
        <v>5</v>
      </c>
      <c r="G44" s="5">
        <f>SUM(B44:F44)</f>
        <v>30</v>
      </c>
    </row>
    <row r="45" spans="1:7" x14ac:dyDescent="0.25">
      <c r="A45" s="3" t="s">
        <v>33</v>
      </c>
      <c r="B45" s="17">
        <v>3.8323149311247846</v>
      </c>
      <c r="C45" s="17">
        <v>0.83263253428364459</v>
      </c>
      <c r="D45" s="17">
        <f t="shared" ref="D45" si="48">D44/L$5*100</f>
        <v>2.8471372035418385</v>
      </c>
      <c r="E45" s="17">
        <f t="shared" ref="E45" si="49">E44/M$5*100</f>
        <v>2.7729141743449981</v>
      </c>
      <c r="F45" s="17">
        <f t="shared" ref="F45:G45" si="50">F44/N$5*100</f>
        <v>1.8840623398547016</v>
      </c>
      <c r="G45" s="18">
        <f t="shared" si="50"/>
        <v>2.4218274464089951</v>
      </c>
    </row>
    <row r="46" spans="1:7" x14ac:dyDescent="0.25">
      <c r="A46" s="12" t="s">
        <v>34</v>
      </c>
      <c r="B46" s="51">
        <v>0.25</v>
      </c>
      <c r="C46" s="51">
        <v>6.0606060606060608E-2</v>
      </c>
      <c r="D46" s="51">
        <f t="shared" ref="D46:E46" si="51">D44/D$5</f>
        <v>0.21875</v>
      </c>
      <c r="E46" s="51">
        <f t="shared" si="51"/>
        <v>0.25</v>
      </c>
      <c r="F46" s="51">
        <f t="shared" ref="F46:G46" si="52">F44/F$5</f>
        <v>0.15625</v>
      </c>
      <c r="G46" s="55">
        <f t="shared" si="52"/>
        <v>0.18633540372670807</v>
      </c>
    </row>
    <row r="47" spans="1:7" ht="4.5" customHeight="1" x14ac:dyDescent="0.25">
      <c r="A47" s="19"/>
      <c r="B47" s="20"/>
      <c r="C47" s="20"/>
      <c r="D47" s="20"/>
      <c r="E47" s="20"/>
      <c r="F47" s="20"/>
      <c r="G47" s="21"/>
    </row>
    <row r="48" spans="1:7" x14ac:dyDescent="0.25">
      <c r="A48" s="3" t="s">
        <v>35</v>
      </c>
      <c r="B48" s="4">
        <v>16</v>
      </c>
      <c r="C48" s="4">
        <v>17</v>
      </c>
      <c r="D48" s="4">
        <v>11</v>
      </c>
      <c r="E48" s="4">
        <v>14</v>
      </c>
      <c r="F48" s="4">
        <v>17</v>
      </c>
      <c r="G48" s="5">
        <f>SUM(B48:F48)</f>
        <v>75</v>
      </c>
    </row>
    <row r="49" spans="1:7" x14ac:dyDescent="0.25">
      <c r="A49" s="3" t="s">
        <v>36</v>
      </c>
      <c r="B49" s="17">
        <v>6.8130043219996157</v>
      </c>
      <c r="C49" s="17">
        <v>7.0773765414109793</v>
      </c>
      <c r="D49" s="17">
        <f t="shared" ref="D49" si="53">D48/L$5*100</f>
        <v>4.4740727484228886</v>
      </c>
      <c r="E49" s="17">
        <f t="shared" ref="E49" si="54">E48/M$5*100</f>
        <v>5.5458283486899962</v>
      </c>
      <c r="F49" s="17">
        <f t="shared" ref="F49:G49" si="55">F48/N$5*100</f>
        <v>6.4058119555059845</v>
      </c>
      <c r="G49" s="18">
        <f t="shared" si="55"/>
        <v>6.0545686160224879</v>
      </c>
    </row>
    <row r="50" spans="1:7" x14ac:dyDescent="0.25">
      <c r="A50" s="12" t="s">
        <v>37</v>
      </c>
      <c r="B50" s="51">
        <v>0.44444444444444442</v>
      </c>
      <c r="C50" s="51">
        <v>0.51515151515151514</v>
      </c>
      <c r="D50" s="51">
        <f t="shared" ref="D50:E50" si="56">D48/D$5</f>
        <v>0.34375</v>
      </c>
      <c r="E50" s="51">
        <f t="shared" si="56"/>
        <v>0.5</v>
      </c>
      <c r="F50" s="51">
        <f t="shared" ref="F50:G50" si="57">F48/F$5</f>
        <v>0.53125</v>
      </c>
      <c r="G50" s="55">
        <f t="shared" si="57"/>
        <v>0.46583850931677018</v>
      </c>
    </row>
    <row r="51" spans="1:7" ht="4.5" customHeight="1" x14ac:dyDescent="0.25">
      <c r="A51" s="19"/>
      <c r="B51" s="20"/>
      <c r="C51" s="20"/>
      <c r="D51" s="20"/>
      <c r="E51" s="20"/>
      <c r="F51" s="20"/>
      <c r="G51" s="21"/>
    </row>
    <row r="52" spans="1:7" x14ac:dyDescent="0.25">
      <c r="A52" s="3" t="s">
        <v>39</v>
      </c>
      <c r="B52" s="4">
        <v>10</v>
      </c>
      <c r="C52" s="4">
        <v>7</v>
      </c>
      <c r="D52" s="4">
        <v>9</v>
      </c>
      <c r="E52" s="4">
        <v>7</v>
      </c>
      <c r="F52" s="4">
        <v>4</v>
      </c>
      <c r="G52" s="5">
        <f>SUM(B52:F52)</f>
        <v>37</v>
      </c>
    </row>
    <row r="53" spans="1:7" x14ac:dyDescent="0.25">
      <c r="A53" s="3" t="s">
        <v>40</v>
      </c>
      <c r="B53" s="17">
        <v>4.2581277012497605</v>
      </c>
      <c r="C53" s="17">
        <v>2.9142138699927562</v>
      </c>
      <c r="D53" s="17">
        <f t="shared" ref="D53" si="58">D52/L$5*100</f>
        <v>3.6606049759823636</v>
      </c>
      <c r="E53" s="17">
        <f t="shared" ref="E53" si="59">E52/M$5*100</f>
        <v>2.7729141743449981</v>
      </c>
      <c r="F53" s="17">
        <f t="shared" ref="F53:G53" si="60">F52/N$5*100</f>
        <v>1.507249871883761</v>
      </c>
      <c r="G53" s="18">
        <f t="shared" si="60"/>
        <v>2.9869205172377606</v>
      </c>
    </row>
    <row r="54" spans="1:7" x14ac:dyDescent="0.25">
      <c r="A54" s="12" t="s">
        <v>41</v>
      </c>
      <c r="B54" s="51">
        <v>0.27777777777777779</v>
      </c>
      <c r="C54" s="51">
        <v>0.21212121212121213</v>
      </c>
      <c r="D54" s="51">
        <f t="shared" ref="D54:E54" si="61">D52/D$5</f>
        <v>0.28125</v>
      </c>
      <c r="E54" s="51">
        <f t="shared" si="61"/>
        <v>0.25</v>
      </c>
      <c r="F54" s="51">
        <f t="shared" ref="F54:G54" si="62">F52/F$5</f>
        <v>0.125</v>
      </c>
      <c r="G54" s="55">
        <f t="shared" si="62"/>
        <v>0.22981366459627328</v>
      </c>
    </row>
    <row r="55" spans="1:7" ht="4.5" customHeight="1" x14ac:dyDescent="0.25">
      <c r="A55" s="19"/>
      <c r="B55" s="20"/>
      <c r="C55" s="20"/>
      <c r="D55" s="20"/>
      <c r="E55" s="20"/>
      <c r="F55" s="20"/>
      <c r="G55" s="21"/>
    </row>
    <row r="56" spans="1:7" x14ac:dyDescent="0.25">
      <c r="A56" s="3" t="s">
        <v>42</v>
      </c>
      <c r="B56" s="4">
        <v>2</v>
      </c>
      <c r="C56" s="4">
        <v>6</v>
      </c>
      <c r="D56" s="4">
        <v>7</v>
      </c>
      <c r="E56" s="4">
        <v>4</v>
      </c>
      <c r="F56" s="4">
        <v>5</v>
      </c>
      <c r="G56" s="5">
        <f>SUM(B56:F56)</f>
        <v>24</v>
      </c>
    </row>
    <row r="57" spans="1:7" x14ac:dyDescent="0.25">
      <c r="A57" s="3" t="s">
        <v>43</v>
      </c>
      <c r="B57" s="17">
        <v>0.85162554024995196</v>
      </c>
      <c r="C57" s="17">
        <v>2.4978976028509337</v>
      </c>
      <c r="D57" s="17">
        <f t="shared" ref="D57" si="63">D56/L$5*100</f>
        <v>2.8471372035418385</v>
      </c>
      <c r="E57" s="17">
        <f t="shared" ref="E57" si="64">E56/M$5*100</f>
        <v>1.5845223853399988</v>
      </c>
      <c r="F57" s="17">
        <f t="shared" ref="F57:G57" si="65">F56/N$5*100</f>
        <v>1.8840623398547016</v>
      </c>
      <c r="G57" s="18">
        <f t="shared" si="65"/>
        <v>1.937461957127196</v>
      </c>
    </row>
    <row r="58" spans="1:7" x14ac:dyDescent="0.25">
      <c r="A58" s="12" t="s">
        <v>44</v>
      </c>
      <c r="B58" s="51">
        <v>5.5555555555555552E-2</v>
      </c>
      <c r="C58" s="51">
        <v>0.18181818181818182</v>
      </c>
      <c r="D58" s="51">
        <f t="shared" ref="D58:E58" si="66">D56/D$5</f>
        <v>0.21875</v>
      </c>
      <c r="E58" s="51">
        <f t="shared" si="66"/>
        <v>0.14285714285714285</v>
      </c>
      <c r="F58" s="51">
        <f t="shared" ref="F58:G58" si="67">F56/F$5</f>
        <v>0.15625</v>
      </c>
      <c r="G58" s="55">
        <f t="shared" si="67"/>
        <v>0.14906832298136646</v>
      </c>
    </row>
    <row r="59" spans="1:7" ht="4.5" customHeight="1" x14ac:dyDescent="0.25">
      <c r="A59" s="6"/>
      <c r="B59" s="57"/>
      <c r="C59" s="57"/>
      <c r="D59" s="57"/>
      <c r="E59" s="57"/>
      <c r="F59" s="57"/>
      <c r="G59" s="58"/>
    </row>
    <row r="60" spans="1:7" x14ac:dyDescent="0.25">
      <c r="A60" s="63" t="s">
        <v>80</v>
      </c>
      <c r="B60" s="27"/>
      <c r="C60" s="27"/>
      <c r="D60" s="27"/>
      <c r="E60" s="27"/>
      <c r="F60" s="27"/>
      <c r="G60" s="27"/>
    </row>
    <row r="61" spans="1:7" x14ac:dyDescent="0.25">
      <c r="A61" s="62">
        <v>44776</v>
      </c>
      <c r="B61" s="27"/>
      <c r="C61" s="27"/>
      <c r="D61" s="27"/>
      <c r="E61" s="27"/>
      <c r="F61" s="27"/>
      <c r="G61" s="27"/>
    </row>
    <row r="62" spans="1:7" x14ac:dyDescent="0.25">
      <c r="A62" s="27"/>
      <c r="B62" s="27"/>
      <c r="C62" s="27"/>
      <c r="D62" s="27"/>
      <c r="E62" s="27"/>
      <c r="F62" s="27"/>
      <c r="G62" s="27"/>
    </row>
    <row r="63" spans="1:7" x14ac:dyDescent="0.25">
      <c r="A63" s="27"/>
      <c r="B63" s="27"/>
      <c r="C63" s="27"/>
      <c r="D63" s="27"/>
      <c r="E63" s="27"/>
      <c r="F63" s="27"/>
      <c r="G63" s="27"/>
    </row>
    <row r="64" spans="1:7" x14ac:dyDescent="0.25">
      <c r="A64" s="27"/>
      <c r="B64" s="27"/>
      <c r="C64" s="27"/>
      <c r="D64" s="27"/>
      <c r="E64" s="27"/>
      <c r="F64" s="27"/>
      <c r="G64" s="27"/>
    </row>
    <row r="65" spans="1:7" x14ac:dyDescent="0.25">
      <c r="A65" s="27"/>
      <c r="B65" s="27"/>
      <c r="C65" s="27"/>
      <c r="D65" s="27"/>
      <c r="E65" s="27"/>
      <c r="F65" s="27"/>
      <c r="G65" s="27"/>
    </row>
    <row r="66" spans="1:7" x14ac:dyDescent="0.25">
      <c r="A66" s="27"/>
      <c r="B66" s="27"/>
      <c r="C66" s="27"/>
      <c r="D66" s="27"/>
      <c r="E66" s="27"/>
      <c r="F66" s="27"/>
      <c r="G66" s="27"/>
    </row>
    <row r="67" spans="1:7" x14ac:dyDescent="0.25">
      <c r="A67" s="27"/>
      <c r="B67" s="27"/>
      <c r="C67" s="27"/>
      <c r="D67" s="27"/>
      <c r="E67" s="27"/>
      <c r="F67" s="27"/>
      <c r="G67" s="27"/>
    </row>
    <row r="68" spans="1:7" x14ac:dyDescent="0.25">
      <c r="A68" s="27"/>
      <c r="B68" s="27"/>
      <c r="C68" s="27"/>
      <c r="D68" s="27"/>
      <c r="E68" s="27"/>
      <c r="F68" s="27"/>
      <c r="G68" s="27"/>
    </row>
    <row r="69" spans="1:7" x14ac:dyDescent="0.25">
      <c r="A69" s="27"/>
      <c r="B69" s="27"/>
      <c r="C69" s="27"/>
      <c r="D69" s="27"/>
      <c r="E69" s="27"/>
      <c r="F69" s="27"/>
      <c r="G69" s="27"/>
    </row>
    <row r="70" spans="1:7" x14ac:dyDescent="0.25">
      <c r="A70" s="27"/>
      <c r="B70" s="27"/>
      <c r="C70" s="27"/>
      <c r="D70" s="27"/>
      <c r="E70" s="27"/>
      <c r="F70" s="27"/>
      <c r="G70" s="27"/>
    </row>
    <row r="71" spans="1:7" x14ac:dyDescent="0.25">
      <c r="A71" s="27"/>
      <c r="B71" s="27"/>
      <c r="C71" s="27"/>
      <c r="D71" s="27"/>
      <c r="E71" s="27"/>
      <c r="F71" s="27"/>
      <c r="G71" s="27"/>
    </row>
    <row r="72" spans="1:7" x14ac:dyDescent="0.25">
      <c r="A72" s="27"/>
      <c r="B72" s="27"/>
      <c r="C72" s="27"/>
      <c r="D72" s="27"/>
      <c r="E72" s="27"/>
      <c r="F72" s="27"/>
      <c r="G72" s="27"/>
    </row>
    <row r="73" spans="1:7" s="16" customFormat="1" x14ac:dyDescent="0.25">
      <c r="A73" s="28"/>
      <c r="B73" s="28"/>
      <c r="C73" s="28"/>
      <c r="D73" s="28"/>
      <c r="E73" s="28"/>
      <c r="F73" s="28"/>
      <c r="G73" s="28"/>
    </row>
    <row r="74" spans="1:7" s="16" customFormat="1" x14ac:dyDescent="0.25">
      <c r="A74" s="28"/>
      <c r="B74" s="28"/>
      <c r="C74" s="28"/>
      <c r="D74" s="28"/>
      <c r="E74" s="28"/>
      <c r="F74" s="28"/>
      <c r="G74" s="28"/>
    </row>
    <row r="75" spans="1:7" x14ac:dyDescent="0.25">
      <c r="A75" s="27"/>
      <c r="B75" s="27"/>
      <c r="C75" s="27"/>
      <c r="D75" s="27"/>
      <c r="E75" s="27"/>
      <c r="F75" s="27"/>
      <c r="G75" s="27"/>
    </row>
    <row r="76" spans="1:7" x14ac:dyDescent="0.25">
      <c r="A76" s="27"/>
      <c r="B76" s="27"/>
      <c r="C76" s="27"/>
      <c r="D76" s="27"/>
      <c r="E76" s="27"/>
      <c r="F76" s="27"/>
      <c r="G76" s="27"/>
    </row>
    <row r="77" spans="1:7" x14ac:dyDescent="0.25">
      <c r="A77" s="27"/>
      <c r="B77" s="27"/>
      <c r="C77" s="27"/>
      <c r="D77" s="27"/>
      <c r="E77" s="27"/>
      <c r="F77" s="27"/>
      <c r="G77" s="27"/>
    </row>
    <row r="78" spans="1:7" x14ac:dyDescent="0.25">
      <c r="A78" s="27"/>
      <c r="B78" s="27"/>
      <c r="C78" s="27"/>
      <c r="D78" s="27"/>
      <c r="E78" s="27"/>
      <c r="F78" s="27"/>
      <c r="G78" s="27"/>
    </row>
    <row r="79" spans="1:7" x14ac:dyDescent="0.25">
      <c r="A79" s="27"/>
      <c r="B79" s="27"/>
      <c r="C79" s="27"/>
      <c r="D79" s="27"/>
      <c r="E79" s="27"/>
      <c r="F79" s="27"/>
      <c r="G79" s="27"/>
    </row>
    <row r="80" spans="1:7" x14ac:dyDescent="0.25">
      <c r="A80" s="27"/>
      <c r="B80" s="27"/>
      <c r="C80" s="27"/>
      <c r="D80" s="27"/>
      <c r="E80" s="27"/>
      <c r="F80" s="27"/>
      <c r="G80" s="27"/>
    </row>
    <row r="81" spans="1:7" x14ac:dyDescent="0.25">
      <c r="A81" s="27"/>
      <c r="B81" s="27"/>
      <c r="C81" s="27"/>
      <c r="D81" s="27"/>
      <c r="E81" s="27"/>
      <c r="F81" s="27"/>
      <c r="G81" s="27"/>
    </row>
    <row r="82" spans="1:7" x14ac:dyDescent="0.25">
      <c r="A82" s="27"/>
      <c r="B82" s="27"/>
      <c r="C82" s="27"/>
      <c r="D82" s="27"/>
      <c r="E82" s="27"/>
      <c r="F82" s="27"/>
      <c r="G82" s="27"/>
    </row>
    <row r="83" spans="1:7" x14ac:dyDescent="0.25">
      <c r="A83" s="27"/>
      <c r="B83" s="27"/>
      <c r="C83" s="27"/>
      <c r="D83" s="27"/>
      <c r="E83" s="27"/>
      <c r="F83" s="27"/>
      <c r="G83" s="27"/>
    </row>
    <row r="84" spans="1:7" x14ac:dyDescent="0.25">
      <c r="A84" s="27"/>
      <c r="B84" s="27"/>
      <c r="C84" s="27"/>
      <c r="D84" s="27"/>
      <c r="E84" s="27"/>
      <c r="F84" s="27"/>
      <c r="G84" s="27"/>
    </row>
    <row r="85" spans="1:7" x14ac:dyDescent="0.25">
      <c r="B85"/>
      <c r="C85"/>
      <c r="D85"/>
      <c r="E85"/>
      <c r="F85"/>
      <c r="G85"/>
    </row>
    <row r="86" spans="1:7" x14ac:dyDescent="0.25">
      <c r="B86"/>
      <c r="C86"/>
      <c r="D86"/>
      <c r="E86"/>
      <c r="F86"/>
      <c r="G86"/>
    </row>
    <row r="87" spans="1:7" x14ac:dyDescent="0.25">
      <c r="B87"/>
      <c r="C87"/>
      <c r="D87"/>
      <c r="E87"/>
      <c r="F87"/>
      <c r="G87"/>
    </row>
    <row r="88" spans="1:7" x14ac:dyDescent="0.25">
      <c r="B88"/>
      <c r="C88"/>
      <c r="D88"/>
      <c r="E88"/>
      <c r="F88"/>
      <c r="G88"/>
    </row>
    <row r="89" spans="1:7" s="16" customFormat="1" x14ac:dyDescent="0.25"/>
    <row r="90" spans="1:7" s="16" customFormat="1" x14ac:dyDescent="0.25"/>
    <row r="91" spans="1:7" x14ac:dyDescent="0.25">
      <c r="B91"/>
      <c r="C91"/>
      <c r="D91"/>
      <c r="E91"/>
      <c r="F91"/>
      <c r="G91"/>
    </row>
    <row r="92" spans="1:7" x14ac:dyDescent="0.25">
      <c r="B92"/>
      <c r="C92"/>
      <c r="D92"/>
      <c r="E92"/>
      <c r="F92"/>
      <c r="G92"/>
    </row>
    <row r="93" spans="1:7" x14ac:dyDescent="0.25">
      <c r="B93"/>
      <c r="C93"/>
      <c r="D93"/>
      <c r="E93"/>
      <c r="F93"/>
      <c r="G93"/>
    </row>
    <row r="94" spans="1:7" x14ac:dyDescent="0.25">
      <c r="B94"/>
      <c r="C94"/>
      <c r="D94"/>
      <c r="E94"/>
      <c r="F94"/>
      <c r="G94"/>
    </row>
    <row r="95" spans="1:7" x14ac:dyDescent="0.25">
      <c r="B95"/>
      <c r="C95"/>
      <c r="D95"/>
      <c r="E95"/>
      <c r="F95"/>
      <c r="G95"/>
    </row>
    <row r="96" spans="1:7" x14ac:dyDescent="0.25">
      <c r="B96"/>
      <c r="C96"/>
      <c r="D96"/>
      <c r="E96"/>
      <c r="F96"/>
      <c r="G96"/>
    </row>
    <row r="97" spans="2:7" x14ac:dyDescent="0.25">
      <c r="B97"/>
      <c r="C97"/>
      <c r="D97"/>
      <c r="E97"/>
      <c r="F97"/>
      <c r="G97"/>
    </row>
    <row r="98" spans="2:7" x14ac:dyDescent="0.25">
      <c r="B98"/>
      <c r="C98"/>
      <c r="D98"/>
      <c r="E98"/>
      <c r="F98"/>
      <c r="G98"/>
    </row>
    <row r="99" spans="2:7" x14ac:dyDescent="0.25">
      <c r="B99"/>
      <c r="C99"/>
      <c r="D99"/>
      <c r="E99"/>
      <c r="F99"/>
      <c r="G99"/>
    </row>
    <row r="100" spans="2:7" x14ac:dyDescent="0.25">
      <c r="B100"/>
      <c r="C100"/>
      <c r="D100"/>
      <c r="E100"/>
      <c r="F100"/>
      <c r="G100"/>
    </row>
    <row r="101" spans="2:7" x14ac:dyDescent="0.25">
      <c r="B101"/>
      <c r="C101"/>
      <c r="D101"/>
      <c r="E101"/>
      <c r="F101"/>
      <c r="G101"/>
    </row>
    <row r="102" spans="2:7" x14ac:dyDescent="0.25">
      <c r="B102"/>
      <c r="C102"/>
      <c r="D102"/>
      <c r="E102"/>
      <c r="F102"/>
      <c r="G102"/>
    </row>
    <row r="103" spans="2:7" x14ac:dyDescent="0.25">
      <c r="B103"/>
      <c r="C103"/>
      <c r="D103"/>
      <c r="E103"/>
      <c r="F103"/>
      <c r="G103"/>
    </row>
    <row r="104" spans="2:7" x14ac:dyDescent="0.25">
      <c r="B104"/>
      <c r="C104"/>
      <c r="D104"/>
      <c r="E104"/>
      <c r="F104"/>
      <c r="G104"/>
    </row>
    <row r="105" spans="2:7" s="16" customFormat="1" x14ac:dyDescent="0.25"/>
    <row r="106" spans="2:7" s="16" customFormat="1" x14ac:dyDescent="0.25"/>
    <row r="107" spans="2:7" x14ac:dyDescent="0.25">
      <c r="B107"/>
      <c r="C107"/>
      <c r="D107"/>
      <c r="E107"/>
      <c r="F107"/>
      <c r="G107"/>
    </row>
    <row r="108" spans="2:7" x14ac:dyDescent="0.25">
      <c r="B108"/>
      <c r="C108"/>
      <c r="D108"/>
      <c r="E108"/>
      <c r="F108"/>
      <c r="G108"/>
    </row>
    <row r="109" spans="2:7" x14ac:dyDescent="0.25">
      <c r="B109"/>
      <c r="C109"/>
      <c r="D109"/>
      <c r="E109"/>
      <c r="F109"/>
      <c r="G109"/>
    </row>
    <row r="110" spans="2:7" x14ac:dyDescent="0.25">
      <c r="B110"/>
      <c r="C110"/>
      <c r="D110"/>
      <c r="E110"/>
      <c r="F110"/>
      <c r="G110"/>
    </row>
    <row r="111" spans="2:7" x14ac:dyDescent="0.25">
      <c r="B111"/>
      <c r="C111"/>
      <c r="D111"/>
      <c r="E111"/>
      <c r="F111"/>
      <c r="G111"/>
    </row>
    <row r="112" spans="2:7" x14ac:dyDescent="0.25">
      <c r="B112"/>
      <c r="C112"/>
      <c r="D112"/>
      <c r="E112"/>
      <c r="F112"/>
      <c r="G112"/>
    </row>
    <row r="113" spans="2:7" x14ac:dyDescent="0.25">
      <c r="B113"/>
      <c r="C113"/>
      <c r="D113"/>
      <c r="E113"/>
      <c r="F113"/>
      <c r="G113"/>
    </row>
    <row r="114" spans="2:7" x14ac:dyDescent="0.25">
      <c r="B114"/>
      <c r="C114"/>
      <c r="D114"/>
      <c r="E114"/>
      <c r="F114"/>
      <c r="G114"/>
    </row>
    <row r="115" spans="2:7" x14ac:dyDescent="0.25">
      <c r="B115"/>
      <c r="C115"/>
      <c r="D115"/>
      <c r="E115"/>
      <c r="F115"/>
      <c r="G115"/>
    </row>
    <row r="116" spans="2:7" x14ac:dyDescent="0.25">
      <c r="B116"/>
      <c r="C116"/>
      <c r="D116"/>
      <c r="E116"/>
      <c r="F116"/>
      <c r="G116"/>
    </row>
    <row r="117" spans="2:7" x14ac:dyDescent="0.25">
      <c r="B117"/>
      <c r="C117"/>
      <c r="D117"/>
      <c r="E117"/>
      <c r="F117"/>
      <c r="G117"/>
    </row>
    <row r="118" spans="2:7" x14ac:dyDescent="0.25">
      <c r="B118"/>
      <c r="C118"/>
      <c r="D118"/>
      <c r="E118"/>
      <c r="F118"/>
      <c r="G118"/>
    </row>
    <row r="119" spans="2:7" x14ac:dyDescent="0.25">
      <c r="B119"/>
      <c r="C119"/>
      <c r="D119"/>
      <c r="E119"/>
      <c r="F119"/>
      <c r="G119"/>
    </row>
    <row r="120" spans="2:7" x14ac:dyDescent="0.25">
      <c r="B120"/>
      <c r="C120"/>
      <c r="D120"/>
      <c r="E120"/>
      <c r="F120"/>
      <c r="G120"/>
    </row>
    <row r="121" spans="2:7" s="16" customFormat="1" x14ac:dyDescent="0.25"/>
    <row r="122" spans="2:7" s="16" customFormat="1" x14ac:dyDescent="0.25"/>
    <row r="123" spans="2:7" x14ac:dyDescent="0.25">
      <c r="B123"/>
      <c r="C123"/>
      <c r="D123"/>
      <c r="E123"/>
      <c r="F123"/>
      <c r="G123"/>
    </row>
    <row r="124" spans="2:7" x14ac:dyDescent="0.25">
      <c r="B124"/>
      <c r="C124"/>
      <c r="D124"/>
      <c r="E124"/>
      <c r="F124"/>
      <c r="G124"/>
    </row>
    <row r="125" spans="2:7" x14ac:dyDescent="0.25">
      <c r="B125"/>
      <c r="C125"/>
      <c r="D125"/>
      <c r="E125"/>
      <c r="F125"/>
      <c r="G125"/>
    </row>
    <row r="126" spans="2:7" x14ac:dyDescent="0.25">
      <c r="B126"/>
      <c r="C126"/>
      <c r="D126"/>
      <c r="E126"/>
      <c r="F126"/>
      <c r="G126"/>
    </row>
    <row r="127" spans="2:7" x14ac:dyDescent="0.25">
      <c r="B127"/>
      <c r="C127"/>
      <c r="D127"/>
      <c r="E127"/>
      <c r="F127"/>
      <c r="G127"/>
    </row>
    <row r="128" spans="2:7" x14ac:dyDescent="0.25">
      <c r="B128"/>
      <c r="C128"/>
      <c r="D128"/>
      <c r="E128"/>
      <c r="F128"/>
      <c r="G128"/>
    </row>
    <row r="129" spans="2:7" x14ac:dyDescent="0.25">
      <c r="B129"/>
      <c r="C129"/>
      <c r="D129"/>
      <c r="E129"/>
      <c r="F129"/>
      <c r="G129"/>
    </row>
    <row r="130" spans="2:7" x14ac:dyDescent="0.25">
      <c r="B130"/>
      <c r="C130"/>
      <c r="D130"/>
      <c r="E130"/>
      <c r="F130"/>
      <c r="G130"/>
    </row>
    <row r="131" spans="2:7" x14ac:dyDescent="0.25">
      <c r="B131"/>
      <c r="C131"/>
      <c r="D131"/>
      <c r="E131"/>
      <c r="F131"/>
      <c r="G131"/>
    </row>
    <row r="132" spans="2:7" x14ac:dyDescent="0.25">
      <c r="B132"/>
      <c r="C132"/>
      <c r="D132"/>
      <c r="E132"/>
      <c r="F132"/>
      <c r="G132"/>
    </row>
    <row r="133" spans="2:7" x14ac:dyDescent="0.25">
      <c r="B133"/>
      <c r="C133"/>
      <c r="D133"/>
      <c r="E133"/>
      <c r="F133"/>
      <c r="G133"/>
    </row>
    <row r="134" spans="2:7" x14ac:dyDescent="0.25">
      <c r="B134"/>
      <c r="C134"/>
      <c r="D134"/>
      <c r="E134"/>
      <c r="F134"/>
      <c r="G134"/>
    </row>
    <row r="135" spans="2:7" x14ac:dyDescent="0.25">
      <c r="B135"/>
      <c r="C135"/>
      <c r="D135"/>
      <c r="E135"/>
      <c r="F135"/>
      <c r="G135"/>
    </row>
    <row r="136" spans="2:7" x14ac:dyDescent="0.25">
      <c r="B136"/>
      <c r="C136"/>
      <c r="D136"/>
      <c r="E136"/>
      <c r="F136"/>
      <c r="G136"/>
    </row>
    <row r="137" spans="2:7" s="16" customFormat="1" x14ac:dyDescent="0.25"/>
    <row r="138" spans="2:7" s="16" customFormat="1" x14ac:dyDescent="0.25"/>
    <row r="139" spans="2:7" x14ac:dyDescent="0.25">
      <c r="B139"/>
      <c r="C139"/>
      <c r="D139"/>
      <c r="E139"/>
      <c r="F139"/>
      <c r="G139"/>
    </row>
    <row r="140" spans="2:7" x14ac:dyDescent="0.25">
      <c r="B140"/>
      <c r="C140"/>
      <c r="D140"/>
      <c r="E140"/>
      <c r="F140"/>
      <c r="G140"/>
    </row>
    <row r="141" spans="2:7" x14ac:dyDescent="0.25">
      <c r="B141"/>
      <c r="C141"/>
      <c r="D141"/>
      <c r="E141"/>
      <c r="F141"/>
      <c r="G141"/>
    </row>
    <row r="142" spans="2:7" x14ac:dyDescent="0.25">
      <c r="B142"/>
      <c r="C142"/>
      <c r="D142"/>
      <c r="E142"/>
      <c r="F142"/>
      <c r="G142"/>
    </row>
    <row r="143" spans="2:7" x14ac:dyDescent="0.25">
      <c r="B143"/>
      <c r="C143"/>
      <c r="D143"/>
      <c r="E143"/>
      <c r="F143"/>
      <c r="G143"/>
    </row>
    <row r="144" spans="2:7" x14ac:dyDescent="0.25">
      <c r="B144"/>
      <c r="C144"/>
      <c r="D144"/>
      <c r="E144"/>
      <c r="F144"/>
      <c r="G144"/>
    </row>
    <row r="145" spans="2:7" x14ac:dyDescent="0.25">
      <c r="B145"/>
      <c r="C145"/>
      <c r="D145"/>
      <c r="E145"/>
      <c r="F145"/>
      <c r="G145"/>
    </row>
    <row r="146" spans="2:7" x14ac:dyDescent="0.25">
      <c r="B146"/>
      <c r="C146"/>
      <c r="D146"/>
      <c r="E146"/>
      <c r="F146"/>
      <c r="G146"/>
    </row>
    <row r="147" spans="2:7" x14ac:dyDescent="0.25">
      <c r="B147"/>
      <c r="C147"/>
      <c r="D147"/>
      <c r="E147"/>
      <c r="F147"/>
      <c r="G147"/>
    </row>
    <row r="148" spans="2:7" x14ac:dyDescent="0.25">
      <c r="B148"/>
      <c r="C148"/>
      <c r="D148"/>
      <c r="E148"/>
      <c r="F148"/>
      <c r="G148"/>
    </row>
    <row r="149" spans="2:7" x14ac:dyDescent="0.25">
      <c r="B149"/>
      <c r="C149"/>
      <c r="D149"/>
      <c r="E149"/>
      <c r="F149"/>
      <c r="G149"/>
    </row>
    <row r="150" spans="2:7" x14ac:dyDescent="0.25">
      <c r="B150"/>
      <c r="C150"/>
      <c r="D150"/>
      <c r="E150"/>
      <c r="F150"/>
      <c r="G150"/>
    </row>
    <row r="151" spans="2:7" x14ac:dyDescent="0.25">
      <c r="B151"/>
      <c r="C151"/>
      <c r="D151"/>
      <c r="E151"/>
      <c r="F151"/>
      <c r="G151"/>
    </row>
    <row r="152" spans="2:7" x14ac:dyDescent="0.25">
      <c r="B152"/>
      <c r="C152"/>
      <c r="D152"/>
      <c r="E152"/>
      <c r="F152"/>
      <c r="G152"/>
    </row>
    <row r="153" spans="2:7" s="16" customFormat="1" x14ac:dyDescent="0.25"/>
    <row r="154" spans="2:7" s="16" customFormat="1" x14ac:dyDescent="0.25"/>
    <row r="155" spans="2:7" x14ac:dyDescent="0.25">
      <c r="B155"/>
      <c r="C155"/>
      <c r="D155"/>
      <c r="E155"/>
      <c r="F155"/>
      <c r="G155"/>
    </row>
    <row r="156" spans="2:7" x14ac:dyDescent="0.25">
      <c r="B156"/>
      <c r="C156"/>
      <c r="D156"/>
      <c r="E156"/>
      <c r="F156"/>
      <c r="G156"/>
    </row>
    <row r="157" spans="2:7" x14ac:dyDescent="0.25">
      <c r="B157"/>
      <c r="C157"/>
      <c r="D157"/>
      <c r="E157"/>
      <c r="F157"/>
      <c r="G157"/>
    </row>
    <row r="158" spans="2:7" x14ac:dyDescent="0.25">
      <c r="B158"/>
      <c r="C158"/>
      <c r="D158"/>
      <c r="E158"/>
      <c r="F158"/>
      <c r="G158"/>
    </row>
    <row r="159" spans="2:7" x14ac:dyDescent="0.25">
      <c r="B159"/>
      <c r="C159"/>
      <c r="D159"/>
      <c r="E159"/>
      <c r="F159"/>
      <c r="G159"/>
    </row>
    <row r="160" spans="2:7" x14ac:dyDescent="0.25">
      <c r="B160"/>
      <c r="C160"/>
      <c r="D160"/>
      <c r="E160"/>
      <c r="F160"/>
      <c r="G160"/>
    </row>
    <row r="161" spans="2:7" x14ac:dyDescent="0.25">
      <c r="B161"/>
      <c r="C161"/>
      <c r="D161"/>
      <c r="E161"/>
      <c r="F161"/>
      <c r="G161"/>
    </row>
    <row r="162" spans="2:7" x14ac:dyDescent="0.25">
      <c r="B162"/>
      <c r="C162"/>
      <c r="D162"/>
      <c r="E162"/>
      <c r="F162"/>
      <c r="G162"/>
    </row>
    <row r="163" spans="2:7" x14ac:dyDescent="0.25">
      <c r="B163"/>
      <c r="C163"/>
      <c r="D163"/>
      <c r="E163"/>
      <c r="F163"/>
      <c r="G163"/>
    </row>
    <row r="164" spans="2:7" x14ac:dyDescent="0.25">
      <c r="B164"/>
      <c r="C164"/>
      <c r="D164"/>
      <c r="E164"/>
      <c r="F164"/>
      <c r="G164"/>
    </row>
    <row r="165" spans="2:7" x14ac:dyDescent="0.25">
      <c r="B165"/>
      <c r="C165"/>
      <c r="D165"/>
      <c r="E165"/>
      <c r="F165"/>
      <c r="G165"/>
    </row>
    <row r="166" spans="2:7" x14ac:dyDescent="0.25">
      <c r="B166"/>
      <c r="C166"/>
      <c r="D166"/>
      <c r="E166"/>
      <c r="F166"/>
      <c r="G166"/>
    </row>
    <row r="167" spans="2:7" x14ac:dyDescent="0.25">
      <c r="B167"/>
      <c r="C167"/>
      <c r="D167"/>
      <c r="E167"/>
      <c r="F167"/>
      <c r="G167"/>
    </row>
    <row r="168" spans="2:7" x14ac:dyDescent="0.25">
      <c r="B168"/>
      <c r="C168"/>
      <c r="D168"/>
      <c r="E168"/>
      <c r="F168"/>
      <c r="G168"/>
    </row>
    <row r="169" spans="2:7" x14ac:dyDescent="0.25">
      <c r="B169"/>
      <c r="C169"/>
      <c r="D169"/>
      <c r="E169"/>
      <c r="F169"/>
      <c r="G169"/>
    </row>
    <row r="170" spans="2:7" x14ac:dyDescent="0.25">
      <c r="B170"/>
      <c r="C170"/>
      <c r="D170"/>
      <c r="E170"/>
      <c r="F170"/>
      <c r="G170"/>
    </row>
    <row r="171" spans="2:7" x14ac:dyDescent="0.25">
      <c r="B171"/>
      <c r="C171"/>
      <c r="D171"/>
      <c r="E171"/>
      <c r="F171"/>
      <c r="G171"/>
    </row>
    <row r="172" spans="2:7" x14ac:dyDescent="0.25">
      <c r="B172"/>
      <c r="C172"/>
      <c r="D172"/>
      <c r="E172"/>
      <c r="F172"/>
      <c r="G172"/>
    </row>
    <row r="173" spans="2:7" x14ac:dyDescent="0.25">
      <c r="B173"/>
      <c r="C173"/>
      <c r="D173"/>
      <c r="E173"/>
      <c r="F173"/>
      <c r="G173"/>
    </row>
    <row r="174" spans="2:7" x14ac:dyDescent="0.25">
      <c r="B174"/>
      <c r="C174"/>
      <c r="D174"/>
      <c r="E174"/>
      <c r="F174"/>
      <c r="G174"/>
    </row>
    <row r="175" spans="2:7" x14ac:dyDescent="0.25">
      <c r="B175"/>
      <c r="C175"/>
      <c r="D175"/>
      <c r="E175"/>
      <c r="F175"/>
      <c r="G175"/>
    </row>
    <row r="176" spans="2:7" x14ac:dyDescent="0.25">
      <c r="B176"/>
      <c r="C176"/>
      <c r="D176"/>
      <c r="E176"/>
      <c r="F176"/>
      <c r="G176"/>
    </row>
    <row r="177" spans="2:7" x14ac:dyDescent="0.25">
      <c r="B177"/>
      <c r="C177"/>
      <c r="D177"/>
      <c r="E177"/>
      <c r="F177"/>
      <c r="G177"/>
    </row>
    <row r="178" spans="2:7" x14ac:dyDescent="0.25">
      <c r="B178"/>
      <c r="C178"/>
      <c r="D178"/>
      <c r="E178"/>
      <c r="F178"/>
      <c r="G178"/>
    </row>
    <row r="179" spans="2:7" x14ac:dyDescent="0.25">
      <c r="B179"/>
      <c r="C179"/>
      <c r="D179"/>
      <c r="E179"/>
      <c r="F179"/>
      <c r="G179"/>
    </row>
    <row r="180" spans="2:7" x14ac:dyDescent="0.25">
      <c r="B180"/>
      <c r="C180"/>
      <c r="D180"/>
      <c r="E180"/>
      <c r="F180"/>
      <c r="G180"/>
    </row>
    <row r="181" spans="2:7" x14ac:dyDescent="0.25">
      <c r="B181"/>
      <c r="C181"/>
      <c r="D181"/>
      <c r="E181"/>
      <c r="F181"/>
      <c r="G181"/>
    </row>
    <row r="182" spans="2:7" x14ac:dyDescent="0.25">
      <c r="B182"/>
      <c r="C182"/>
      <c r="D182"/>
      <c r="E182"/>
      <c r="F182"/>
      <c r="G182"/>
    </row>
    <row r="183" spans="2:7" x14ac:dyDescent="0.25">
      <c r="B183"/>
      <c r="C183"/>
      <c r="D183"/>
      <c r="E183"/>
      <c r="F183"/>
      <c r="G183"/>
    </row>
    <row r="184" spans="2:7" x14ac:dyDescent="0.25">
      <c r="B184"/>
      <c r="C184"/>
      <c r="D184"/>
      <c r="E184"/>
      <c r="F184"/>
      <c r="G184"/>
    </row>
    <row r="185" spans="2:7" x14ac:dyDescent="0.25">
      <c r="B185"/>
      <c r="C185"/>
      <c r="D185"/>
      <c r="E185"/>
      <c r="F185"/>
      <c r="G185"/>
    </row>
    <row r="186" spans="2:7" x14ac:dyDescent="0.25">
      <c r="B186"/>
      <c r="C186"/>
      <c r="D186"/>
      <c r="E186"/>
      <c r="F186"/>
      <c r="G186"/>
    </row>
    <row r="187" spans="2:7" x14ac:dyDescent="0.25">
      <c r="B187"/>
      <c r="C187"/>
      <c r="D187"/>
      <c r="E187"/>
      <c r="F187"/>
      <c r="G187"/>
    </row>
    <row r="188" spans="2:7" x14ac:dyDescent="0.25">
      <c r="B188"/>
      <c r="C188"/>
      <c r="D188"/>
      <c r="E188"/>
      <c r="F188"/>
      <c r="G188"/>
    </row>
    <row r="189" spans="2:7" x14ac:dyDescent="0.25">
      <c r="B189"/>
      <c r="C189"/>
      <c r="D189"/>
      <c r="E189"/>
      <c r="F189"/>
      <c r="G189"/>
    </row>
    <row r="190" spans="2:7" x14ac:dyDescent="0.25">
      <c r="B190"/>
      <c r="C190"/>
      <c r="D190"/>
      <c r="E190"/>
      <c r="F190"/>
      <c r="G190"/>
    </row>
    <row r="191" spans="2:7" x14ac:dyDescent="0.25">
      <c r="B191"/>
      <c r="C191"/>
      <c r="D191"/>
      <c r="E191"/>
      <c r="F191"/>
      <c r="G191"/>
    </row>
    <row r="192" spans="2:7" x14ac:dyDescent="0.25">
      <c r="B192"/>
      <c r="C192"/>
      <c r="D192"/>
      <c r="E192"/>
      <c r="F192"/>
      <c r="G192"/>
    </row>
    <row r="193" spans="2:7" x14ac:dyDescent="0.25">
      <c r="B193"/>
      <c r="C193"/>
      <c r="D193"/>
      <c r="E193"/>
      <c r="F193"/>
      <c r="G193"/>
    </row>
    <row r="194" spans="2:7" x14ac:dyDescent="0.25">
      <c r="B194"/>
      <c r="C194"/>
      <c r="D194"/>
      <c r="E194"/>
      <c r="F194"/>
      <c r="G194"/>
    </row>
    <row r="195" spans="2:7" x14ac:dyDescent="0.25">
      <c r="B195"/>
      <c r="C195"/>
      <c r="D195"/>
      <c r="E195"/>
      <c r="F195"/>
      <c r="G195"/>
    </row>
    <row r="196" spans="2:7" x14ac:dyDescent="0.25">
      <c r="B196"/>
      <c r="C196"/>
      <c r="D196"/>
      <c r="E196"/>
      <c r="F196"/>
      <c r="G196"/>
    </row>
    <row r="197" spans="2:7" x14ac:dyDescent="0.25">
      <c r="B197"/>
      <c r="C197"/>
      <c r="D197"/>
      <c r="E197"/>
      <c r="F197"/>
      <c r="G197"/>
    </row>
    <row r="198" spans="2:7" x14ac:dyDescent="0.25">
      <c r="B198"/>
      <c r="C198"/>
      <c r="D198"/>
      <c r="E198"/>
      <c r="F198"/>
      <c r="G198"/>
    </row>
    <row r="199" spans="2:7" x14ac:dyDescent="0.25">
      <c r="B199"/>
      <c r="C199"/>
      <c r="D199"/>
      <c r="E199"/>
      <c r="F199"/>
      <c r="G199"/>
    </row>
    <row r="200" spans="2:7" x14ac:dyDescent="0.25">
      <c r="B200"/>
      <c r="C200"/>
      <c r="D200"/>
      <c r="E200"/>
      <c r="F200"/>
      <c r="G200"/>
    </row>
    <row r="201" spans="2:7" x14ac:dyDescent="0.25">
      <c r="B201"/>
      <c r="C201"/>
      <c r="D201"/>
      <c r="E201"/>
      <c r="F201"/>
      <c r="G201"/>
    </row>
    <row r="202" spans="2:7" x14ac:dyDescent="0.25">
      <c r="B202"/>
      <c r="C202"/>
      <c r="D202"/>
      <c r="E202"/>
      <c r="F202"/>
      <c r="G202"/>
    </row>
    <row r="203" spans="2:7" x14ac:dyDescent="0.25">
      <c r="B203"/>
      <c r="C203"/>
      <c r="D203"/>
      <c r="E203"/>
      <c r="F203"/>
      <c r="G203"/>
    </row>
    <row r="204" spans="2:7" x14ac:dyDescent="0.25">
      <c r="B204"/>
      <c r="C204"/>
      <c r="D204"/>
      <c r="E204"/>
      <c r="F204"/>
      <c r="G204"/>
    </row>
    <row r="205" spans="2:7" x14ac:dyDescent="0.25">
      <c r="B205"/>
      <c r="C205"/>
      <c r="D205"/>
      <c r="E205"/>
      <c r="F205"/>
      <c r="G205"/>
    </row>
    <row r="206" spans="2:7" x14ac:dyDescent="0.25">
      <c r="B206"/>
      <c r="C206"/>
      <c r="D206"/>
      <c r="E206"/>
      <c r="F206"/>
      <c r="G206"/>
    </row>
    <row r="207" spans="2:7" x14ac:dyDescent="0.25">
      <c r="B207"/>
      <c r="C207"/>
      <c r="D207"/>
      <c r="E207"/>
      <c r="F207"/>
      <c r="G207"/>
    </row>
    <row r="208" spans="2:7" x14ac:dyDescent="0.25">
      <c r="B208"/>
      <c r="C208"/>
      <c r="D208"/>
      <c r="E208"/>
      <c r="F208"/>
      <c r="G208"/>
    </row>
    <row r="209" spans="2:7" x14ac:dyDescent="0.25">
      <c r="B209"/>
      <c r="C209"/>
      <c r="D209"/>
      <c r="E209"/>
      <c r="F209"/>
      <c r="G209"/>
    </row>
    <row r="210" spans="2:7" x14ac:dyDescent="0.25">
      <c r="B210"/>
      <c r="C210"/>
      <c r="D210"/>
      <c r="E210"/>
      <c r="F210"/>
      <c r="G210"/>
    </row>
    <row r="211" spans="2:7" x14ac:dyDescent="0.25">
      <c r="B211"/>
      <c r="C211"/>
      <c r="D211"/>
      <c r="E211"/>
      <c r="F211"/>
      <c r="G211"/>
    </row>
    <row r="212" spans="2:7" x14ac:dyDescent="0.25">
      <c r="B212"/>
      <c r="C212"/>
      <c r="D212"/>
      <c r="E212"/>
      <c r="F212"/>
      <c r="G212"/>
    </row>
    <row r="213" spans="2:7" x14ac:dyDescent="0.25">
      <c r="B213"/>
      <c r="C213"/>
      <c r="D213"/>
      <c r="E213"/>
      <c r="F213"/>
      <c r="G213"/>
    </row>
    <row r="214" spans="2:7" x14ac:dyDescent="0.25">
      <c r="B214"/>
      <c r="C214"/>
      <c r="D214"/>
      <c r="E214"/>
      <c r="F214"/>
      <c r="G214"/>
    </row>
    <row r="215" spans="2:7" x14ac:dyDescent="0.25">
      <c r="B215"/>
      <c r="C215"/>
      <c r="D215"/>
      <c r="E215"/>
      <c r="F215"/>
      <c r="G215"/>
    </row>
    <row r="216" spans="2:7" x14ac:dyDescent="0.25">
      <c r="B216"/>
      <c r="C216"/>
      <c r="D216"/>
      <c r="E216"/>
      <c r="F216"/>
      <c r="G216"/>
    </row>
    <row r="217" spans="2:7" x14ac:dyDescent="0.25">
      <c r="B217"/>
      <c r="C217"/>
      <c r="D217"/>
      <c r="E217"/>
      <c r="F217"/>
      <c r="G217"/>
    </row>
    <row r="218" spans="2:7" x14ac:dyDescent="0.25">
      <c r="B218"/>
      <c r="C218"/>
      <c r="D218"/>
      <c r="E218"/>
      <c r="F218"/>
      <c r="G218"/>
    </row>
    <row r="219" spans="2:7" x14ac:dyDescent="0.25">
      <c r="B219"/>
      <c r="C219"/>
      <c r="D219"/>
      <c r="E219"/>
      <c r="F219"/>
      <c r="G219"/>
    </row>
    <row r="220" spans="2:7" x14ac:dyDescent="0.25">
      <c r="B220"/>
      <c r="C220"/>
      <c r="D220"/>
      <c r="E220"/>
      <c r="F220"/>
      <c r="G220"/>
    </row>
    <row r="221" spans="2:7" x14ac:dyDescent="0.25">
      <c r="B221"/>
      <c r="C221"/>
      <c r="D221"/>
      <c r="E221"/>
      <c r="F221"/>
      <c r="G221"/>
    </row>
    <row r="222" spans="2:7" x14ac:dyDescent="0.25">
      <c r="B222"/>
      <c r="C222"/>
      <c r="D222"/>
      <c r="E222"/>
      <c r="F222"/>
      <c r="G222"/>
    </row>
    <row r="223" spans="2:7" x14ac:dyDescent="0.25">
      <c r="B223"/>
      <c r="C223"/>
      <c r="D223"/>
      <c r="E223"/>
      <c r="F223"/>
      <c r="G223"/>
    </row>
    <row r="224" spans="2:7" x14ac:dyDescent="0.25">
      <c r="B224"/>
      <c r="C224"/>
      <c r="D224"/>
      <c r="E224"/>
      <c r="F224"/>
      <c r="G224"/>
    </row>
    <row r="225" spans="2:7" x14ac:dyDescent="0.25">
      <c r="B225"/>
      <c r="C225"/>
      <c r="D225"/>
      <c r="E225"/>
      <c r="F225"/>
      <c r="G225"/>
    </row>
    <row r="226" spans="2:7" x14ac:dyDescent="0.25">
      <c r="B226"/>
      <c r="C226"/>
      <c r="D226"/>
      <c r="E226"/>
      <c r="F226"/>
      <c r="G226"/>
    </row>
    <row r="227" spans="2:7" x14ac:dyDescent="0.25">
      <c r="B227"/>
      <c r="C227"/>
      <c r="D227"/>
      <c r="E227"/>
      <c r="F227"/>
      <c r="G227"/>
    </row>
    <row r="228" spans="2:7" x14ac:dyDescent="0.25">
      <c r="B228"/>
      <c r="C228"/>
      <c r="D228"/>
      <c r="E228"/>
      <c r="F228"/>
      <c r="G228"/>
    </row>
    <row r="229" spans="2:7" x14ac:dyDescent="0.25">
      <c r="B229"/>
      <c r="C229"/>
      <c r="D229"/>
      <c r="E229"/>
      <c r="F229"/>
      <c r="G229"/>
    </row>
    <row r="230" spans="2:7" x14ac:dyDescent="0.25">
      <c r="B230"/>
      <c r="C230"/>
      <c r="D230"/>
      <c r="E230"/>
      <c r="F230"/>
      <c r="G230"/>
    </row>
    <row r="231" spans="2:7" x14ac:dyDescent="0.25">
      <c r="B231"/>
      <c r="C231"/>
      <c r="D231"/>
      <c r="E231"/>
      <c r="F231"/>
      <c r="G231"/>
    </row>
    <row r="232" spans="2:7" x14ac:dyDescent="0.25">
      <c r="B232"/>
      <c r="C232"/>
      <c r="D232"/>
      <c r="E232"/>
      <c r="F232"/>
      <c r="G232"/>
    </row>
    <row r="233" spans="2:7" x14ac:dyDescent="0.25">
      <c r="B233"/>
      <c r="C233"/>
      <c r="D233"/>
      <c r="E233"/>
      <c r="F233"/>
      <c r="G233"/>
    </row>
    <row r="234" spans="2:7" x14ac:dyDescent="0.25">
      <c r="B234"/>
      <c r="C234"/>
      <c r="D234"/>
      <c r="E234"/>
      <c r="F234"/>
      <c r="G234"/>
    </row>
    <row r="235" spans="2:7" x14ac:dyDescent="0.25">
      <c r="B235"/>
      <c r="C235"/>
      <c r="D235"/>
      <c r="E235"/>
      <c r="F235"/>
      <c r="G235"/>
    </row>
    <row r="236" spans="2:7" x14ac:dyDescent="0.25">
      <c r="B236"/>
      <c r="C236"/>
      <c r="D236"/>
      <c r="E236"/>
      <c r="F236"/>
      <c r="G236"/>
    </row>
    <row r="237" spans="2:7" x14ac:dyDescent="0.25">
      <c r="B237"/>
      <c r="C237"/>
      <c r="D237"/>
      <c r="E237"/>
      <c r="F237"/>
      <c r="G237"/>
    </row>
    <row r="238" spans="2:7" x14ac:dyDescent="0.25">
      <c r="B238"/>
      <c r="C238"/>
      <c r="D238"/>
      <c r="E238"/>
      <c r="F238"/>
      <c r="G238"/>
    </row>
    <row r="239" spans="2:7" x14ac:dyDescent="0.25">
      <c r="B239"/>
      <c r="C239"/>
      <c r="D239"/>
      <c r="E239"/>
      <c r="F239"/>
      <c r="G239"/>
    </row>
    <row r="240" spans="2:7" x14ac:dyDescent="0.25">
      <c r="B240"/>
      <c r="C240"/>
      <c r="D240"/>
      <c r="E240"/>
      <c r="F240"/>
      <c r="G240"/>
    </row>
    <row r="241" spans="2:7" x14ac:dyDescent="0.25">
      <c r="B241"/>
      <c r="C241"/>
      <c r="D241"/>
      <c r="E241"/>
      <c r="F241"/>
      <c r="G241"/>
    </row>
    <row r="242" spans="2:7" x14ac:dyDescent="0.25">
      <c r="B242"/>
      <c r="C242"/>
      <c r="D242"/>
      <c r="E242"/>
      <c r="F242"/>
      <c r="G242"/>
    </row>
    <row r="243" spans="2:7" x14ac:dyDescent="0.25">
      <c r="B243"/>
      <c r="C243"/>
      <c r="D243"/>
      <c r="E243"/>
      <c r="F243"/>
      <c r="G243"/>
    </row>
    <row r="244" spans="2:7" x14ac:dyDescent="0.25">
      <c r="B244"/>
      <c r="C244"/>
      <c r="D244"/>
      <c r="E244"/>
      <c r="F244"/>
      <c r="G244"/>
    </row>
    <row r="245" spans="2:7" x14ac:dyDescent="0.25">
      <c r="B245"/>
      <c r="C245"/>
      <c r="D245"/>
      <c r="E245"/>
      <c r="F245"/>
      <c r="G245"/>
    </row>
    <row r="246" spans="2:7" x14ac:dyDescent="0.25">
      <c r="B246"/>
      <c r="C246"/>
      <c r="D246"/>
      <c r="E246"/>
      <c r="F246"/>
      <c r="G246"/>
    </row>
    <row r="247" spans="2:7" x14ac:dyDescent="0.25">
      <c r="B247"/>
      <c r="C247"/>
      <c r="D247"/>
      <c r="E247"/>
      <c r="F247"/>
      <c r="G247"/>
    </row>
    <row r="248" spans="2:7" x14ac:dyDescent="0.25">
      <c r="B248"/>
      <c r="C248"/>
      <c r="D248"/>
      <c r="E248"/>
      <c r="F248"/>
      <c r="G248"/>
    </row>
    <row r="249" spans="2:7" x14ac:dyDescent="0.25">
      <c r="B249"/>
      <c r="C249"/>
      <c r="D249"/>
      <c r="E249"/>
      <c r="F249"/>
      <c r="G249"/>
    </row>
    <row r="250" spans="2:7" x14ac:dyDescent="0.25">
      <c r="B250"/>
      <c r="C250"/>
      <c r="D250"/>
      <c r="E250"/>
      <c r="F250"/>
      <c r="G250"/>
    </row>
    <row r="251" spans="2:7" x14ac:dyDescent="0.25">
      <c r="B251"/>
      <c r="C251"/>
      <c r="D251"/>
      <c r="E251"/>
      <c r="F251"/>
      <c r="G251"/>
    </row>
    <row r="252" spans="2:7" x14ac:dyDescent="0.25">
      <c r="B252"/>
      <c r="C252"/>
      <c r="D252"/>
      <c r="E252"/>
      <c r="F252"/>
      <c r="G252"/>
    </row>
    <row r="253" spans="2:7" x14ac:dyDescent="0.25">
      <c r="B253"/>
      <c r="C253"/>
      <c r="D253"/>
      <c r="E253"/>
      <c r="F253"/>
      <c r="G253"/>
    </row>
    <row r="254" spans="2:7" x14ac:dyDescent="0.25">
      <c r="B254"/>
      <c r="C254"/>
      <c r="D254"/>
      <c r="E254"/>
      <c r="F254"/>
      <c r="G254"/>
    </row>
    <row r="255" spans="2:7" x14ac:dyDescent="0.25">
      <c r="B255"/>
      <c r="C255"/>
      <c r="D255"/>
      <c r="E255"/>
      <c r="F255"/>
      <c r="G255"/>
    </row>
    <row r="256" spans="2:7" x14ac:dyDescent="0.25">
      <c r="B256"/>
      <c r="C256"/>
      <c r="D256"/>
      <c r="E256"/>
      <c r="F256"/>
      <c r="G256"/>
    </row>
    <row r="257" spans="2:7" x14ac:dyDescent="0.25">
      <c r="B257"/>
      <c r="C257"/>
      <c r="D257"/>
      <c r="E257"/>
      <c r="F257"/>
      <c r="G257"/>
    </row>
    <row r="258" spans="2:7" x14ac:dyDescent="0.25">
      <c r="B258"/>
      <c r="C258"/>
      <c r="D258"/>
      <c r="E258"/>
      <c r="F258"/>
      <c r="G258"/>
    </row>
    <row r="259" spans="2:7" x14ac:dyDescent="0.25">
      <c r="B259"/>
      <c r="C259"/>
      <c r="D259"/>
      <c r="E259"/>
      <c r="F259"/>
      <c r="G259"/>
    </row>
    <row r="260" spans="2:7" x14ac:dyDescent="0.25">
      <c r="B260"/>
      <c r="C260"/>
      <c r="D260"/>
      <c r="E260"/>
      <c r="F260"/>
      <c r="G260"/>
    </row>
    <row r="261" spans="2:7" x14ac:dyDescent="0.25">
      <c r="B261"/>
      <c r="C261"/>
      <c r="D261"/>
      <c r="E261"/>
      <c r="F261"/>
      <c r="G261"/>
    </row>
    <row r="262" spans="2:7" x14ac:dyDescent="0.25">
      <c r="B262"/>
      <c r="C262"/>
      <c r="D262"/>
      <c r="E262"/>
      <c r="F262"/>
      <c r="G262"/>
    </row>
    <row r="263" spans="2:7" x14ac:dyDescent="0.25">
      <c r="B263"/>
      <c r="C263"/>
      <c r="D263"/>
      <c r="E263"/>
      <c r="F263"/>
      <c r="G263"/>
    </row>
    <row r="264" spans="2:7" x14ac:dyDescent="0.25">
      <c r="B264"/>
      <c r="C264"/>
      <c r="D264"/>
      <c r="E264"/>
      <c r="F264"/>
      <c r="G264"/>
    </row>
    <row r="265" spans="2:7" x14ac:dyDescent="0.25">
      <c r="B265"/>
      <c r="C265"/>
      <c r="D265"/>
      <c r="E265"/>
      <c r="F265"/>
      <c r="G265"/>
    </row>
    <row r="266" spans="2:7" x14ac:dyDescent="0.25">
      <c r="B266"/>
      <c r="C266"/>
      <c r="D266"/>
      <c r="E266"/>
      <c r="F266"/>
      <c r="G266"/>
    </row>
    <row r="267" spans="2:7" x14ac:dyDescent="0.25">
      <c r="B267"/>
      <c r="C267"/>
      <c r="D267"/>
      <c r="E267"/>
      <c r="F267"/>
      <c r="G267"/>
    </row>
    <row r="268" spans="2:7" x14ac:dyDescent="0.25">
      <c r="B268"/>
      <c r="C268"/>
      <c r="D268"/>
      <c r="E268"/>
      <c r="F268"/>
      <c r="G268"/>
    </row>
    <row r="269" spans="2:7" x14ac:dyDescent="0.25">
      <c r="B269"/>
      <c r="C269"/>
      <c r="D269"/>
      <c r="E269"/>
      <c r="F269"/>
      <c r="G269"/>
    </row>
    <row r="270" spans="2:7" x14ac:dyDescent="0.25">
      <c r="B270"/>
      <c r="C270"/>
      <c r="D270"/>
      <c r="E270"/>
      <c r="F270"/>
      <c r="G270"/>
    </row>
    <row r="271" spans="2:7" x14ac:dyDescent="0.25">
      <c r="B271"/>
      <c r="C271"/>
      <c r="D271"/>
      <c r="E271"/>
      <c r="F271"/>
      <c r="G271"/>
    </row>
    <row r="272" spans="2:7" x14ac:dyDescent="0.25">
      <c r="B272"/>
      <c r="C272"/>
      <c r="D272"/>
      <c r="E272"/>
      <c r="F272"/>
      <c r="G272"/>
    </row>
    <row r="273" spans="2:7" x14ac:dyDescent="0.25">
      <c r="B273"/>
      <c r="C273"/>
      <c r="D273"/>
      <c r="E273"/>
      <c r="F273"/>
      <c r="G273"/>
    </row>
    <row r="274" spans="2:7" x14ac:dyDescent="0.25">
      <c r="B274"/>
      <c r="C274"/>
      <c r="D274"/>
      <c r="E274"/>
      <c r="F274"/>
      <c r="G274"/>
    </row>
    <row r="275" spans="2:7" x14ac:dyDescent="0.25">
      <c r="B275"/>
      <c r="C275"/>
      <c r="D275"/>
      <c r="E275"/>
      <c r="F275"/>
      <c r="G275"/>
    </row>
    <row r="276" spans="2:7" x14ac:dyDescent="0.25">
      <c r="B276"/>
      <c r="C276"/>
      <c r="D276"/>
      <c r="E276"/>
      <c r="F276"/>
      <c r="G276"/>
    </row>
    <row r="277" spans="2:7" x14ac:dyDescent="0.25">
      <c r="B277"/>
      <c r="C277"/>
      <c r="D277"/>
      <c r="E277"/>
      <c r="F277"/>
      <c r="G277"/>
    </row>
  </sheetData>
  <mergeCells count="1">
    <mergeCell ref="A1:G1"/>
  </mergeCells>
  <printOptions horizontalCentered="1" verticalCentered="1"/>
  <pageMargins left="0.5" right="0.5" top="0.5" bottom="0.42" header="0.5" footer="0.39"/>
  <pageSetup scale="83" fitToHeight="2" orientation="portrait" r:id="rId1"/>
  <rowBreaks count="1" manualBreakCount="1">
    <brk id="10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H17" sqref="H17"/>
    </sheetView>
  </sheetViews>
  <sheetFormatPr defaultRowHeight="15" x14ac:dyDescent="0.25"/>
  <cols>
    <col min="1" max="1" width="10" bestFit="1" customWidth="1"/>
  </cols>
  <sheetData>
    <row r="1" spans="1:10" ht="18.75" x14ac:dyDescent="0.3">
      <c r="A1" s="90" t="s">
        <v>9</v>
      </c>
      <c r="B1" s="90"/>
      <c r="C1" s="90"/>
      <c r="D1" s="90"/>
      <c r="E1" s="90"/>
      <c r="F1" s="90"/>
      <c r="G1" s="90"/>
    </row>
    <row r="2" spans="1:10" ht="21" x14ac:dyDescent="0.35">
      <c r="B2" s="71"/>
      <c r="C2" s="72"/>
      <c r="D2" s="72"/>
      <c r="E2" s="72"/>
      <c r="F2" s="72"/>
      <c r="G2" s="35" t="s">
        <v>57</v>
      </c>
    </row>
    <row r="3" spans="1:10" x14ac:dyDescent="0.25">
      <c r="B3" s="47">
        <f>'District 1'!B$3</f>
        <v>2017</v>
      </c>
      <c r="C3" s="31">
        <f>'District 1'!C$3</f>
        <v>2018</v>
      </c>
      <c r="D3" s="31">
        <f>'District 1'!D$3</f>
        <v>2019</v>
      </c>
      <c r="E3" s="31">
        <f>'District 1'!E$3</f>
        <v>2020</v>
      </c>
      <c r="F3" s="31">
        <f>'District 1'!F$3</f>
        <v>2021</v>
      </c>
      <c r="G3" s="32" t="s">
        <v>1</v>
      </c>
    </row>
    <row r="4" spans="1:10" x14ac:dyDescent="0.25">
      <c r="A4" t="s">
        <v>0</v>
      </c>
      <c r="B4" s="48">
        <f>'District 1'!B5</f>
        <v>36</v>
      </c>
      <c r="C4" s="49">
        <f>'District 1'!C5</f>
        <v>33</v>
      </c>
      <c r="D4" s="49">
        <f>'District 1'!D5</f>
        <v>32</v>
      </c>
      <c r="E4" s="49">
        <f>'District 1'!E5</f>
        <v>28</v>
      </c>
      <c r="F4" s="49">
        <f>'District 1'!F5</f>
        <v>32</v>
      </c>
      <c r="G4" s="44">
        <f t="shared" ref="G4:G10" si="0">SUM(B4:F4)</f>
        <v>161</v>
      </c>
    </row>
    <row r="5" spans="1:10" x14ac:dyDescent="0.25">
      <c r="A5" t="s">
        <v>6</v>
      </c>
      <c r="B5" s="45">
        <f>'District 2'!B5</f>
        <v>21</v>
      </c>
      <c r="C5" s="4">
        <f>'District 2'!C5</f>
        <v>24</v>
      </c>
      <c r="D5" s="4">
        <f>'District 2'!D5</f>
        <v>14</v>
      </c>
      <c r="E5" s="4">
        <f>'District 2'!E5</f>
        <v>16</v>
      </c>
      <c r="F5" s="4">
        <f>'District 2'!F5</f>
        <v>25</v>
      </c>
      <c r="G5" s="5">
        <f t="shared" si="0"/>
        <v>100</v>
      </c>
    </row>
    <row r="6" spans="1:10" x14ac:dyDescent="0.25">
      <c r="A6" t="s">
        <v>5</v>
      </c>
      <c r="B6" s="45">
        <f>'District 3'!B5</f>
        <v>94</v>
      </c>
      <c r="C6" s="4">
        <f>'District 3'!C5</f>
        <v>86</v>
      </c>
      <c r="D6" s="4">
        <f>'District 3'!D5</f>
        <v>82</v>
      </c>
      <c r="E6" s="4">
        <f>'District 3'!E5</f>
        <v>81</v>
      </c>
      <c r="F6" s="4">
        <f>'District 3'!F5</f>
        <v>96</v>
      </c>
      <c r="G6" s="5">
        <f t="shared" si="0"/>
        <v>439</v>
      </c>
      <c r="J6" t="s">
        <v>92</v>
      </c>
    </row>
    <row r="7" spans="1:10" x14ac:dyDescent="0.25">
      <c r="A7" t="s">
        <v>4</v>
      </c>
      <c r="B7" s="45">
        <f>'District 4'!B5</f>
        <v>40</v>
      </c>
      <c r="C7" s="4">
        <f>'District 4'!C5</f>
        <v>34</v>
      </c>
      <c r="D7" s="4">
        <f>'District 4'!D5</f>
        <v>46</v>
      </c>
      <c r="E7" s="4">
        <f>'District 4'!E5</f>
        <v>34</v>
      </c>
      <c r="F7" s="4">
        <f>'District 4'!F5</f>
        <v>44</v>
      </c>
      <c r="G7" s="5">
        <f t="shared" si="0"/>
        <v>198</v>
      </c>
    </row>
    <row r="8" spans="1:10" x14ac:dyDescent="0.25">
      <c r="A8" t="s">
        <v>3</v>
      </c>
      <c r="B8" s="45">
        <f>'District 5'!B5</f>
        <v>30</v>
      </c>
      <c r="C8" s="4">
        <f>'District 5'!C5</f>
        <v>30</v>
      </c>
      <c r="D8" s="4">
        <f>'District 5'!D5</f>
        <v>22</v>
      </c>
      <c r="E8" s="4">
        <f>'District 5'!E5</f>
        <v>20</v>
      </c>
      <c r="F8" s="4">
        <f>'District 5'!F5</f>
        <v>32</v>
      </c>
      <c r="G8" s="5">
        <f t="shared" si="0"/>
        <v>134</v>
      </c>
    </row>
    <row r="9" spans="1:10" x14ac:dyDescent="0.25">
      <c r="A9" t="s">
        <v>2</v>
      </c>
      <c r="B9" s="45">
        <f>'District 6'!B5</f>
        <v>24</v>
      </c>
      <c r="C9" s="4">
        <f>'District 6'!C5</f>
        <v>27</v>
      </c>
      <c r="D9" s="4">
        <f>'District 6'!D5</f>
        <v>28</v>
      </c>
      <c r="E9" s="4">
        <f>'District 6'!E5</f>
        <v>35</v>
      </c>
      <c r="F9" s="4">
        <f>'District 6'!F5</f>
        <v>42</v>
      </c>
      <c r="G9" s="5">
        <f t="shared" si="0"/>
        <v>156</v>
      </c>
    </row>
    <row r="10" spans="1:10" x14ac:dyDescent="0.25">
      <c r="A10" t="s">
        <v>7</v>
      </c>
      <c r="B10" s="77">
        <f t="shared" ref="B10:D10" si="1">SUM(B4:B9)</f>
        <v>245</v>
      </c>
      <c r="C10" s="75">
        <f t="shared" si="1"/>
        <v>234</v>
      </c>
      <c r="D10" s="75">
        <f t="shared" si="1"/>
        <v>224</v>
      </c>
      <c r="E10" s="75">
        <f>SUM(E4:E9)</f>
        <v>214</v>
      </c>
      <c r="F10" s="75">
        <f>SUM(F4:F9)</f>
        <v>271</v>
      </c>
      <c r="G10" s="46">
        <f t="shared" si="0"/>
        <v>1188</v>
      </c>
    </row>
    <row r="12" spans="1:10" ht="18.75" x14ac:dyDescent="0.3">
      <c r="A12" s="90" t="s">
        <v>76</v>
      </c>
      <c r="B12" s="90"/>
      <c r="C12" s="90"/>
      <c r="D12" s="90"/>
      <c r="E12" s="90"/>
      <c r="F12" s="90"/>
      <c r="G12" s="90"/>
    </row>
    <row r="13" spans="1:10" ht="21" x14ac:dyDescent="0.35">
      <c r="B13" s="71"/>
      <c r="C13" s="72"/>
      <c r="D13" s="72"/>
      <c r="E13" s="72"/>
      <c r="F13" s="72"/>
      <c r="G13" s="35" t="s">
        <v>57</v>
      </c>
    </row>
    <row r="14" spans="1:10" x14ac:dyDescent="0.25">
      <c r="B14" s="47">
        <f>'District 1'!B$3</f>
        <v>2017</v>
      </c>
      <c r="C14" s="31">
        <f>'District 1'!C$3</f>
        <v>2018</v>
      </c>
      <c r="D14" s="31">
        <f>'District 1'!D$3</f>
        <v>2019</v>
      </c>
      <c r="E14" s="31">
        <f>'District 1'!E$3</f>
        <v>2020</v>
      </c>
      <c r="F14" s="31">
        <f>'District 1'!F$3</f>
        <v>2021</v>
      </c>
      <c r="G14" s="32" t="s">
        <v>1</v>
      </c>
    </row>
    <row r="15" spans="1:10" x14ac:dyDescent="0.25">
      <c r="A15" t="s">
        <v>0</v>
      </c>
      <c r="B15" s="48">
        <v>19</v>
      </c>
      <c r="C15" s="49">
        <v>19</v>
      </c>
      <c r="D15" s="43">
        <v>25</v>
      </c>
      <c r="E15" s="43">
        <v>21</v>
      </c>
      <c r="F15" s="43"/>
      <c r="G15" s="44">
        <f t="shared" ref="G15:G20" si="2">SUM(B15:F15)</f>
        <v>84</v>
      </c>
    </row>
    <row r="16" spans="1:10" x14ac:dyDescent="0.25">
      <c r="A16" t="s">
        <v>6</v>
      </c>
      <c r="B16" s="45">
        <v>11</v>
      </c>
      <c r="C16" s="4">
        <v>16</v>
      </c>
      <c r="D16" s="4">
        <v>13</v>
      </c>
      <c r="E16" s="4">
        <v>16</v>
      </c>
      <c r="F16" s="4"/>
      <c r="G16" s="5">
        <f t="shared" si="2"/>
        <v>56</v>
      </c>
    </row>
    <row r="17" spans="1:7" x14ac:dyDescent="0.25">
      <c r="A17" t="s">
        <v>5</v>
      </c>
      <c r="B17" s="45">
        <v>44</v>
      </c>
      <c r="C17" s="4">
        <v>38</v>
      </c>
      <c r="D17" s="4">
        <v>51</v>
      </c>
      <c r="E17" s="4">
        <v>46</v>
      </c>
      <c r="F17" s="4"/>
      <c r="G17" s="5">
        <f t="shared" si="2"/>
        <v>179</v>
      </c>
    </row>
    <row r="18" spans="1:7" x14ac:dyDescent="0.25">
      <c r="A18" t="s">
        <v>4</v>
      </c>
      <c r="B18" s="45">
        <v>22</v>
      </c>
      <c r="C18" s="4">
        <v>38</v>
      </c>
      <c r="D18" s="4">
        <v>26</v>
      </c>
      <c r="E18" s="4">
        <v>23</v>
      </c>
      <c r="F18" s="4"/>
      <c r="G18" s="5">
        <f t="shared" si="2"/>
        <v>109</v>
      </c>
    </row>
    <row r="19" spans="1:7" x14ac:dyDescent="0.25">
      <c r="A19" t="s">
        <v>3</v>
      </c>
      <c r="B19" s="45">
        <v>17</v>
      </c>
      <c r="C19" s="4">
        <v>22</v>
      </c>
      <c r="D19" s="4">
        <v>20</v>
      </c>
      <c r="E19" s="4">
        <v>21</v>
      </c>
      <c r="F19" s="4"/>
      <c r="G19" s="5">
        <f t="shared" si="2"/>
        <v>80</v>
      </c>
    </row>
    <row r="20" spans="1:7" x14ac:dyDescent="0.25">
      <c r="A20" t="s">
        <v>2</v>
      </c>
      <c r="B20" s="45">
        <v>15</v>
      </c>
      <c r="C20" s="4">
        <v>17</v>
      </c>
      <c r="D20" s="4">
        <v>8</v>
      </c>
      <c r="E20" s="4">
        <v>19</v>
      </c>
      <c r="F20" s="4"/>
      <c r="G20" s="5">
        <f t="shared" si="2"/>
        <v>59</v>
      </c>
    </row>
    <row r="21" spans="1:7" x14ac:dyDescent="0.25">
      <c r="A21" t="s">
        <v>7</v>
      </c>
      <c r="B21" s="77">
        <v>128</v>
      </c>
      <c r="C21" s="75">
        <v>150</v>
      </c>
      <c r="D21" s="75">
        <v>144</v>
      </c>
      <c r="E21" s="75">
        <v>146</v>
      </c>
      <c r="F21" s="75">
        <f t="shared" ref="F21:G21" si="3">SUM(F15:F20)</f>
        <v>0</v>
      </c>
      <c r="G21" s="46">
        <f t="shared" si="3"/>
        <v>567</v>
      </c>
    </row>
    <row r="23" spans="1:7" ht="18.75" x14ac:dyDescent="0.3">
      <c r="A23" s="90" t="s">
        <v>75</v>
      </c>
      <c r="B23" s="90"/>
      <c r="C23" s="90"/>
      <c r="D23" s="90"/>
      <c r="E23" s="90"/>
      <c r="F23" s="90"/>
      <c r="G23" s="90"/>
    </row>
    <row r="24" spans="1:7" ht="21" x14ac:dyDescent="0.35">
      <c r="B24" s="69"/>
      <c r="C24" s="70"/>
      <c r="D24" s="70"/>
      <c r="E24" s="70"/>
      <c r="F24" s="70"/>
      <c r="G24" s="35" t="s">
        <v>57</v>
      </c>
    </row>
    <row r="25" spans="1:7" x14ac:dyDescent="0.25">
      <c r="B25" s="47">
        <f>B14</f>
        <v>2017</v>
      </c>
      <c r="C25" s="31">
        <f t="shared" ref="C25:F25" si="4">C14</f>
        <v>2018</v>
      </c>
      <c r="D25" s="31">
        <f t="shared" si="4"/>
        <v>2019</v>
      </c>
      <c r="E25" s="31">
        <f t="shared" si="4"/>
        <v>2020</v>
      </c>
      <c r="F25" s="31">
        <f t="shared" si="4"/>
        <v>2021</v>
      </c>
      <c r="G25" s="42" t="s">
        <v>1</v>
      </c>
    </row>
    <row r="26" spans="1:7" x14ac:dyDescent="0.25">
      <c r="A26" t="s">
        <v>0</v>
      </c>
      <c r="B26" s="50">
        <f>B15/B4</f>
        <v>0.52777777777777779</v>
      </c>
      <c r="C26" s="52">
        <f t="shared" ref="C26:G26" si="5">C15/C4</f>
        <v>0.5757575757575758</v>
      </c>
      <c r="D26" s="52">
        <f t="shared" si="5"/>
        <v>0.78125</v>
      </c>
      <c r="E26" s="52">
        <f t="shared" si="5"/>
        <v>0.75</v>
      </c>
      <c r="F26" s="52">
        <f t="shared" si="5"/>
        <v>0</v>
      </c>
      <c r="G26" s="53">
        <f t="shared" si="5"/>
        <v>0.52173913043478259</v>
      </c>
    </row>
    <row r="27" spans="1:7" x14ac:dyDescent="0.25">
      <c r="A27" t="s">
        <v>6</v>
      </c>
      <c r="B27" s="54">
        <f>B16/B5</f>
        <v>0.52380952380952384</v>
      </c>
      <c r="C27" s="51">
        <f t="shared" ref="C27:G27" si="6">C16/C5</f>
        <v>0.66666666666666663</v>
      </c>
      <c r="D27" s="51">
        <f t="shared" si="6"/>
        <v>0.9285714285714286</v>
      </c>
      <c r="E27" s="51">
        <f>E16/E5</f>
        <v>1</v>
      </c>
      <c r="F27" s="51">
        <f t="shared" si="6"/>
        <v>0</v>
      </c>
      <c r="G27" s="55">
        <f t="shared" si="6"/>
        <v>0.56000000000000005</v>
      </c>
    </row>
    <row r="28" spans="1:7" x14ac:dyDescent="0.25">
      <c r="A28" t="s">
        <v>5</v>
      </c>
      <c r="B28" s="54">
        <f t="shared" ref="B28:G28" si="7">B17/B6</f>
        <v>0.46808510638297873</v>
      </c>
      <c r="C28" s="51">
        <f t="shared" si="7"/>
        <v>0.44186046511627908</v>
      </c>
      <c r="D28" s="51">
        <f t="shared" si="7"/>
        <v>0.62195121951219512</v>
      </c>
      <c r="E28" s="51">
        <f t="shared" si="7"/>
        <v>0.5679012345679012</v>
      </c>
      <c r="F28" s="51">
        <f t="shared" si="7"/>
        <v>0</v>
      </c>
      <c r="G28" s="55">
        <f t="shared" si="7"/>
        <v>0.40774487471526194</v>
      </c>
    </row>
    <row r="29" spans="1:7" x14ac:dyDescent="0.25">
      <c r="A29" t="s">
        <v>4</v>
      </c>
      <c r="B29" s="54">
        <f t="shared" ref="B29:G29" si="8">B18/B7</f>
        <v>0.55000000000000004</v>
      </c>
      <c r="C29" s="51">
        <f t="shared" si="8"/>
        <v>1.1176470588235294</v>
      </c>
      <c r="D29" s="51">
        <f t="shared" si="8"/>
        <v>0.56521739130434778</v>
      </c>
      <c r="E29" s="51">
        <f t="shared" si="8"/>
        <v>0.67647058823529416</v>
      </c>
      <c r="F29" s="51">
        <f t="shared" si="8"/>
        <v>0</v>
      </c>
      <c r="G29" s="55">
        <f t="shared" si="8"/>
        <v>0.5505050505050505</v>
      </c>
    </row>
    <row r="30" spans="1:7" x14ac:dyDescent="0.25">
      <c r="A30" t="s">
        <v>3</v>
      </c>
      <c r="B30" s="54">
        <f t="shared" ref="B30:G30" si="9">B19/B8</f>
        <v>0.56666666666666665</v>
      </c>
      <c r="C30" s="51">
        <f t="shared" si="9"/>
        <v>0.73333333333333328</v>
      </c>
      <c r="D30" s="51">
        <f t="shared" si="9"/>
        <v>0.90909090909090906</v>
      </c>
      <c r="E30" s="51">
        <f t="shared" si="9"/>
        <v>1.05</v>
      </c>
      <c r="F30" s="51">
        <f t="shared" si="9"/>
        <v>0</v>
      </c>
      <c r="G30" s="55">
        <f t="shared" si="9"/>
        <v>0.59701492537313428</v>
      </c>
    </row>
    <row r="31" spans="1:7" x14ac:dyDescent="0.25">
      <c r="A31" t="s">
        <v>2</v>
      </c>
      <c r="B31" s="54">
        <f t="shared" ref="B31:G31" si="10">B20/B9</f>
        <v>0.625</v>
      </c>
      <c r="C31" s="51">
        <f t="shared" si="10"/>
        <v>0.62962962962962965</v>
      </c>
      <c r="D31" s="51">
        <f t="shared" si="10"/>
        <v>0.2857142857142857</v>
      </c>
      <c r="E31" s="51">
        <f t="shared" si="10"/>
        <v>0.54285714285714282</v>
      </c>
      <c r="F31" s="51">
        <f t="shared" si="10"/>
        <v>0</v>
      </c>
      <c r="G31" s="55">
        <f t="shared" si="10"/>
        <v>0.37820512820512819</v>
      </c>
    </row>
    <row r="32" spans="1:7" x14ac:dyDescent="0.25">
      <c r="A32" t="s">
        <v>7</v>
      </c>
      <c r="B32" s="56">
        <f t="shared" ref="B32:G32" si="11">B21/B10</f>
        <v>0.52244897959183678</v>
      </c>
      <c r="C32" s="57">
        <f t="shared" si="11"/>
        <v>0.64102564102564108</v>
      </c>
      <c r="D32" s="57">
        <f t="shared" si="11"/>
        <v>0.6428571428571429</v>
      </c>
      <c r="E32" s="57">
        <f t="shared" si="11"/>
        <v>0.68224299065420557</v>
      </c>
      <c r="F32" s="57">
        <f t="shared" si="11"/>
        <v>0</v>
      </c>
      <c r="G32" s="58">
        <f t="shared" si="11"/>
        <v>0.47727272727272729</v>
      </c>
    </row>
  </sheetData>
  <mergeCells count="3">
    <mergeCell ref="A1:G1"/>
    <mergeCell ref="A12:G12"/>
    <mergeCell ref="A23:G2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9"/>
  <sheetViews>
    <sheetView workbookViewId="0">
      <selection activeCell="C6" sqref="C6"/>
    </sheetView>
  </sheetViews>
  <sheetFormatPr defaultRowHeight="15" x14ac:dyDescent="0.25"/>
  <cols>
    <col min="3" max="3" width="18.5703125" bestFit="1" customWidth="1"/>
    <col min="4" max="4" width="12" bestFit="1" customWidth="1"/>
  </cols>
  <sheetData>
    <row r="4" spans="1:6" ht="14.45" x14ac:dyDescent="0.25">
      <c r="A4" t="s">
        <v>102</v>
      </c>
    </row>
    <row r="5" spans="1:6" ht="14.45" x14ac:dyDescent="0.25">
      <c r="A5" t="s">
        <v>90</v>
      </c>
      <c r="B5" s="1" t="s">
        <v>91</v>
      </c>
      <c r="C5" s="1" t="s">
        <v>94</v>
      </c>
      <c r="D5" s="1" t="s">
        <v>10</v>
      </c>
    </row>
    <row r="6" spans="1:6" ht="14.45" x14ac:dyDescent="0.25">
      <c r="A6">
        <v>1</v>
      </c>
      <c r="B6" s="67">
        <f>'District 1'!G20</f>
        <v>84</v>
      </c>
      <c r="C6" s="68">
        <f>'District 1'!G22</f>
        <v>0.52173913043478259</v>
      </c>
      <c r="D6" s="39">
        <f>'District 1'!G21</f>
        <v>6.7811168499451862</v>
      </c>
    </row>
    <row r="7" spans="1:6" ht="14.45" x14ac:dyDescent="0.25">
      <c r="A7">
        <v>2</v>
      </c>
      <c r="B7" s="67">
        <f>'District 2'!G20</f>
        <v>36</v>
      </c>
      <c r="C7" s="68">
        <f>'District 2'!G22</f>
        <v>0.36</v>
      </c>
      <c r="D7" s="39">
        <f>'District 2'!G21</f>
        <v>6.5278885907013846</v>
      </c>
    </row>
    <row r="8" spans="1:6" ht="14.45" x14ac:dyDescent="0.25">
      <c r="A8">
        <v>3</v>
      </c>
      <c r="B8" s="67">
        <f>'District 3'!G20</f>
        <v>158</v>
      </c>
      <c r="C8" s="68">
        <f>'District 3'!G22</f>
        <v>0.35990888382687924</v>
      </c>
      <c r="D8" s="39">
        <f>'District 3'!G21</f>
        <v>3.8113709115207133</v>
      </c>
      <c r="F8" t="s">
        <v>92</v>
      </c>
    </row>
    <row r="9" spans="1:6" ht="14.45" x14ac:dyDescent="0.25">
      <c r="A9">
        <v>4</v>
      </c>
      <c r="B9" s="67">
        <f>'District 4'!G20</f>
        <v>75</v>
      </c>
      <c r="C9" s="68">
        <f>'District 4'!G22</f>
        <v>0.37878787878787878</v>
      </c>
      <c r="D9" s="39">
        <f>'District 4'!G21</f>
        <v>7.4124661868000761</v>
      </c>
    </row>
    <row r="10" spans="1:6" ht="14.45" x14ac:dyDescent="0.25">
      <c r="A10">
        <v>5</v>
      </c>
      <c r="B10" s="67">
        <f>'District 5'!G20</f>
        <v>49</v>
      </c>
      <c r="C10" s="68">
        <f>'District 5'!G22</f>
        <v>0.36567164179104478</v>
      </c>
      <c r="D10" s="39">
        <f>'District 5'!G21</f>
        <v>5.63241049927296</v>
      </c>
    </row>
    <row r="11" spans="1:6" ht="14.45" x14ac:dyDescent="0.25">
      <c r="A11">
        <v>6</v>
      </c>
      <c r="B11" s="67">
        <f>'District 6'!G20</f>
        <v>55</v>
      </c>
      <c r="C11" s="68">
        <f>'District 6'!G22</f>
        <v>0.35256410256410259</v>
      </c>
      <c r="D11" s="39">
        <f>'District 6'!G21</f>
        <v>4.7064300102514602</v>
      </c>
    </row>
    <row r="13" spans="1:6" ht="14.45" x14ac:dyDescent="0.25">
      <c r="A13" t="s">
        <v>101</v>
      </c>
    </row>
    <row r="14" spans="1:6" ht="14.45" x14ac:dyDescent="0.25">
      <c r="A14" t="s">
        <v>90</v>
      </c>
      <c r="B14" s="1" t="s">
        <v>91</v>
      </c>
      <c r="C14" s="1" t="s">
        <v>94</v>
      </c>
      <c r="D14" s="1" t="s">
        <v>10</v>
      </c>
    </row>
    <row r="15" spans="1:6" ht="14.45" x14ac:dyDescent="0.25">
      <c r="A15">
        <v>1</v>
      </c>
      <c r="B15" s="67">
        <f>'District 1'!G16</f>
        <v>52</v>
      </c>
      <c r="C15" s="68">
        <f>'District 1'!G18</f>
        <v>0.32298136645962733</v>
      </c>
      <c r="D15" s="39">
        <f>'District 1'!G17</f>
        <v>4.1978342404422584</v>
      </c>
    </row>
    <row r="16" spans="1:6" ht="14.45" x14ac:dyDescent="0.25">
      <c r="A16">
        <v>2</v>
      </c>
      <c r="B16" s="67">
        <f>'District 2'!G16</f>
        <v>40</v>
      </c>
      <c r="C16" s="68">
        <f>'District 2'!G18</f>
        <v>0.4</v>
      </c>
      <c r="D16" s="39">
        <f>'District 2'!G17</f>
        <v>7.2532095452237613</v>
      </c>
    </row>
    <row r="17" spans="1:4" ht="14.45" x14ac:dyDescent="0.25">
      <c r="A17">
        <v>3</v>
      </c>
      <c r="B17" s="67">
        <f>'District 3'!G16</f>
        <v>157</v>
      </c>
      <c r="C17" s="68">
        <f>'District 3'!G18</f>
        <v>0.35763097949886102</v>
      </c>
      <c r="D17" s="39">
        <f>'District 3'!G17</f>
        <v>3.7872483108148858</v>
      </c>
    </row>
    <row r="18" spans="1:4" ht="14.45" x14ac:dyDescent="0.25">
      <c r="A18">
        <v>4</v>
      </c>
      <c r="B18" s="67">
        <f>'District 4'!G16</f>
        <v>77</v>
      </c>
      <c r="C18" s="68">
        <f>'District 4'!G18</f>
        <v>0.3888888888888889</v>
      </c>
      <c r="D18" s="39">
        <f>'District 4'!G17</f>
        <v>7.610131951781411</v>
      </c>
    </row>
    <row r="19" spans="1:4" ht="14.45" x14ac:dyDescent="0.25">
      <c r="A19">
        <v>5</v>
      </c>
      <c r="B19" s="67">
        <f>'District 5'!G16</f>
        <v>66</v>
      </c>
      <c r="C19" s="68">
        <f>'District 5'!G18</f>
        <v>0.4925373134328358</v>
      </c>
      <c r="D19" s="39">
        <f>'District 5'!G17</f>
        <v>7.5865121010615377</v>
      </c>
    </row>
    <row r="20" spans="1:4" ht="14.45" x14ac:dyDescent="0.25">
      <c r="A20">
        <v>6</v>
      </c>
      <c r="B20" s="67">
        <f>'District 6'!G16</f>
        <v>63</v>
      </c>
      <c r="C20" s="68">
        <f>'District 6'!G18</f>
        <v>0.40384615384615385</v>
      </c>
      <c r="D20" s="39">
        <f>'District 6'!G17</f>
        <v>5.3910016481062177</v>
      </c>
    </row>
    <row r="22" spans="1:4" ht="14.45" x14ac:dyDescent="0.25">
      <c r="A22" t="s">
        <v>100</v>
      </c>
    </row>
    <row r="23" spans="1:4" ht="14.45" x14ac:dyDescent="0.25">
      <c r="A23" t="s">
        <v>90</v>
      </c>
      <c r="B23" s="1" t="s">
        <v>91</v>
      </c>
      <c r="C23" s="1" t="s">
        <v>94</v>
      </c>
      <c r="D23" s="1" t="s">
        <v>10</v>
      </c>
    </row>
    <row r="24" spans="1:4" ht="14.45" x14ac:dyDescent="0.25">
      <c r="A24">
        <v>1</v>
      </c>
      <c r="B24" s="67">
        <f>'District 1'!G8</f>
        <v>68</v>
      </c>
      <c r="C24" s="68">
        <f>'District 1'!G10</f>
        <v>0.42236024844720499</v>
      </c>
      <c r="D24" s="39">
        <f>'District 1'!G9</f>
        <v>5.4894755451937218</v>
      </c>
    </row>
    <row r="25" spans="1:4" ht="14.45" x14ac:dyDescent="0.25">
      <c r="A25">
        <v>2</v>
      </c>
      <c r="B25" s="67">
        <f>'District 2'!G8</f>
        <v>29</v>
      </c>
      <c r="C25" s="68">
        <f>'District 2'!G10</f>
        <v>0.28999999999999998</v>
      </c>
      <c r="D25" s="39">
        <f>'District 2'!G9</f>
        <v>5.2585769202872275</v>
      </c>
    </row>
    <row r="26" spans="1:4" ht="14.45" x14ac:dyDescent="0.25">
      <c r="A26">
        <v>3</v>
      </c>
      <c r="B26" s="67">
        <f>'District 3'!G8</f>
        <v>146</v>
      </c>
      <c r="C26" s="68">
        <f>'District 3'!G10</f>
        <v>0.33257403189066059</v>
      </c>
      <c r="D26" s="39">
        <f>'District 3'!G9</f>
        <v>3.5218997030507855</v>
      </c>
    </row>
    <row r="27" spans="1:4" x14ac:dyDescent="0.25">
      <c r="A27">
        <v>4</v>
      </c>
      <c r="B27" s="67">
        <f>'District 4'!G8</f>
        <v>68</v>
      </c>
      <c r="C27" s="68">
        <f>'District 4'!G10</f>
        <v>0.34343434343434343</v>
      </c>
      <c r="D27" s="39">
        <f>'District 4'!G9</f>
        <v>6.7206360093654025</v>
      </c>
    </row>
    <row r="28" spans="1:4" x14ac:dyDescent="0.25">
      <c r="A28">
        <v>5</v>
      </c>
      <c r="B28" s="67">
        <f>'District 5'!G8</f>
        <v>26</v>
      </c>
      <c r="C28" s="68">
        <f>'District 5'!G10</f>
        <v>0.19402985074626866</v>
      </c>
      <c r="D28" s="39">
        <f>'District 5'!G9</f>
        <v>2.9886259792060601</v>
      </c>
    </row>
    <row r="29" spans="1:4" x14ac:dyDescent="0.25">
      <c r="A29">
        <v>6</v>
      </c>
      <c r="B29" s="67">
        <f>'District 6'!G8</f>
        <v>58</v>
      </c>
      <c r="C29" s="68">
        <f>'District 6'!G10</f>
        <v>0.37179487179487181</v>
      </c>
      <c r="D29" s="39">
        <f>'District 6'!G9</f>
        <v>4.9631443744469941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7"/>
  <sheetViews>
    <sheetView workbookViewId="0">
      <selection activeCell="J56" sqref="J56"/>
    </sheetView>
  </sheetViews>
  <sheetFormatPr defaultRowHeight="15" x14ac:dyDescent="0.25"/>
  <cols>
    <col min="1" max="1" width="55" customWidth="1"/>
    <col min="2" max="7" width="8.7109375" style="1" customWidth="1"/>
    <col min="9" max="9" width="10.7109375" bestFit="1" customWidth="1"/>
  </cols>
  <sheetData>
    <row r="1" spans="1:15" ht="21" x14ac:dyDescent="0.35">
      <c r="A1" s="87" t="s">
        <v>48</v>
      </c>
      <c r="B1" s="88"/>
      <c r="C1" s="88"/>
      <c r="D1" s="88"/>
      <c r="E1" s="88"/>
      <c r="F1" s="88"/>
      <c r="G1" s="89"/>
    </row>
    <row r="2" spans="1:15" ht="15" customHeight="1" x14ac:dyDescent="0.35">
      <c r="A2" s="29"/>
      <c r="B2" s="26"/>
      <c r="C2" s="26"/>
      <c r="D2" s="26"/>
      <c r="E2" s="26"/>
      <c r="F2" s="26"/>
      <c r="G2" s="42" t="s">
        <v>57</v>
      </c>
      <c r="I2" s="61">
        <f>G5/'Statewide Totals Check'!G5</f>
        <v>8.4175084175084181E-2</v>
      </c>
      <c r="J2" t="s">
        <v>78</v>
      </c>
    </row>
    <row r="3" spans="1:15" x14ac:dyDescent="0.25">
      <c r="A3" s="30"/>
      <c r="B3" s="31">
        <v>2017</v>
      </c>
      <c r="C3" s="31">
        <v>2018</v>
      </c>
      <c r="D3" s="31">
        <v>2019</v>
      </c>
      <c r="E3" s="31">
        <v>2020</v>
      </c>
      <c r="F3" s="31">
        <v>2021</v>
      </c>
      <c r="G3" s="32" t="s">
        <v>1</v>
      </c>
      <c r="J3" s="1">
        <v>2017</v>
      </c>
      <c r="K3" s="1">
        <v>2018</v>
      </c>
      <c r="L3" s="1">
        <v>2019</v>
      </c>
      <c r="M3" s="1">
        <v>2020</v>
      </c>
      <c r="N3" s="1">
        <v>2021</v>
      </c>
    </row>
    <row r="4" spans="1:15" ht="4.5" customHeight="1" x14ac:dyDescent="0.25">
      <c r="A4" s="33"/>
      <c r="B4" s="34"/>
      <c r="C4" s="34"/>
      <c r="D4" s="34"/>
      <c r="E4" s="34"/>
      <c r="F4" s="34"/>
      <c r="G4" s="35"/>
    </row>
    <row r="5" spans="1:15" x14ac:dyDescent="0.25">
      <c r="A5" s="3" t="s">
        <v>9</v>
      </c>
      <c r="B5" s="4">
        <v>21</v>
      </c>
      <c r="C5" s="4">
        <v>24</v>
      </c>
      <c r="D5" s="4">
        <v>14</v>
      </c>
      <c r="E5" s="4">
        <v>16</v>
      </c>
      <c r="F5" s="4">
        <v>25</v>
      </c>
      <c r="G5" s="5">
        <f>SUM(B5:F5)</f>
        <v>100</v>
      </c>
      <c r="H5" s="76"/>
      <c r="I5" t="s">
        <v>11</v>
      </c>
      <c r="J5">
        <v>108.51999999999998</v>
      </c>
      <c r="K5">
        <v>109.67400000000001</v>
      </c>
      <c r="L5">
        <v>109.77699999999999</v>
      </c>
      <c r="M5">
        <v>111.09200000000001</v>
      </c>
      <c r="N5">
        <v>112.41699999999999</v>
      </c>
      <c r="O5">
        <f>SUM(J5:N5)</f>
        <v>551.48</v>
      </c>
    </row>
    <row r="6" spans="1:15" x14ac:dyDescent="0.25">
      <c r="A6" s="3" t="s">
        <v>10</v>
      </c>
      <c r="B6" s="17">
        <v>19.351271654994473</v>
      </c>
      <c r="C6" s="17">
        <v>21.883035176979046</v>
      </c>
      <c r="D6" s="17">
        <f t="shared" ref="D6" si="0">D5/L$5*100</f>
        <v>12.753126793408457</v>
      </c>
      <c r="E6" s="17">
        <f t="shared" ref="E6" si="1">E5/M$5*100</f>
        <v>14.402477226082885</v>
      </c>
      <c r="F6" s="17">
        <f t="shared" ref="F6" si="2">F5/N$5*100</f>
        <v>22.238629388793512</v>
      </c>
      <c r="G6" s="18">
        <f t="shared" ref="G6" si="3">G5/O$5*100</f>
        <v>18.133023863059403</v>
      </c>
      <c r="I6" t="s">
        <v>77</v>
      </c>
      <c r="O6" s="65">
        <f>O5/'Statewide Totals Check'!O5</f>
        <v>6.1370393269955401E-2</v>
      </c>
    </row>
    <row r="7" spans="1:15" ht="4.5" customHeight="1" x14ac:dyDescent="0.25">
      <c r="A7" s="7"/>
      <c r="B7" s="8"/>
      <c r="C7" s="8"/>
      <c r="D7" s="8"/>
      <c r="E7" s="8"/>
      <c r="F7" s="8"/>
      <c r="G7" s="9"/>
    </row>
    <row r="8" spans="1:15" x14ac:dyDescent="0.25">
      <c r="A8" s="3" t="s">
        <v>16</v>
      </c>
      <c r="B8" s="4">
        <v>7</v>
      </c>
      <c r="C8" s="4">
        <v>8</v>
      </c>
      <c r="D8" s="4">
        <v>5</v>
      </c>
      <c r="E8" s="4">
        <v>4</v>
      </c>
      <c r="F8" s="4">
        <v>5</v>
      </c>
      <c r="G8" s="5">
        <f>SUM(B8:F8)</f>
        <v>29</v>
      </c>
    </row>
    <row r="9" spans="1:15" x14ac:dyDescent="0.25">
      <c r="A9" s="3" t="s">
        <v>17</v>
      </c>
      <c r="B9" s="17">
        <v>6.4504238849981572</v>
      </c>
      <c r="C9" s="17">
        <v>7.2943450589930157</v>
      </c>
      <c r="D9" s="17">
        <f t="shared" ref="D9" si="4">D8/L$5*100</f>
        <v>4.5546881405030204</v>
      </c>
      <c r="E9" s="17">
        <f>E8/M$5*100</f>
        <v>3.6006193065207213</v>
      </c>
      <c r="F9" s="17">
        <f>F8/N$5*100</f>
        <v>4.4477258777587032</v>
      </c>
      <c r="G9" s="18">
        <f t="shared" ref="G9" si="5">G8/O$5*100</f>
        <v>5.2585769202872275</v>
      </c>
    </row>
    <row r="10" spans="1:15" x14ac:dyDescent="0.25">
      <c r="A10" s="12" t="s">
        <v>13</v>
      </c>
      <c r="B10" s="51">
        <v>0.33333333333333331</v>
      </c>
      <c r="C10" s="51">
        <v>0.33333333333333331</v>
      </c>
      <c r="D10" s="51">
        <f t="shared" ref="D10:E10" si="6">D8/D$5</f>
        <v>0.35714285714285715</v>
      </c>
      <c r="E10" s="51">
        <f t="shared" si="6"/>
        <v>0.25</v>
      </c>
      <c r="F10" s="51">
        <f t="shared" ref="F10" si="7">F8/F$5</f>
        <v>0.2</v>
      </c>
      <c r="G10" s="14">
        <f t="shared" ref="G10" si="8">G8/G$5</f>
        <v>0.28999999999999998</v>
      </c>
    </row>
    <row r="11" spans="1:15" ht="4.5" customHeight="1" x14ac:dyDescent="0.25">
      <c r="A11" s="7"/>
      <c r="B11" s="8"/>
      <c r="C11" s="8"/>
      <c r="D11" s="8"/>
      <c r="E11" s="8"/>
      <c r="F11" s="8"/>
      <c r="G11" s="9"/>
    </row>
    <row r="12" spans="1:15" x14ac:dyDescent="0.25">
      <c r="A12" s="3" t="s">
        <v>86</v>
      </c>
      <c r="B12" s="4">
        <v>5</v>
      </c>
      <c r="C12" s="4">
        <v>5</v>
      </c>
      <c r="D12" s="4">
        <v>3</v>
      </c>
      <c r="E12" s="4">
        <v>1</v>
      </c>
      <c r="F12" s="4">
        <v>5</v>
      </c>
      <c r="G12" s="5">
        <f>SUM(B12:F12)</f>
        <v>19</v>
      </c>
    </row>
    <row r="13" spans="1:15" x14ac:dyDescent="0.25">
      <c r="A13" s="3" t="s">
        <v>87</v>
      </c>
      <c r="B13" s="24">
        <v>4.6074456321415411</v>
      </c>
      <c r="C13" s="24">
        <v>4.5589656618706345</v>
      </c>
      <c r="D13" s="24">
        <f t="shared" ref="D13" si="9">D12/L$5*100</f>
        <v>2.7328128843018122</v>
      </c>
      <c r="E13" s="24">
        <f t="shared" ref="E13" si="10">E12/M$5*100</f>
        <v>0.90015482663018032</v>
      </c>
      <c r="F13" s="24">
        <f t="shared" ref="F13" si="11">F12/N$5*100</f>
        <v>4.4477258777587032</v>
      </c>
      <c r="G13" s="25">
        <f t="shared" ref="G13" si="12">G12/O$5*100</f>
        <v>3.4452745339812867</v>
      </c>
    </row>
    <row r="14" spans="1:15" x14ac:dyDescent="0.25">
      <c r="A14" s="12" t="s">
        <v>20</v>
      </c>
      <c r="B14" s="15">
        <v>0.23809523809523808</v>
      </c>
      <c r="C14" s="15">
        <v>0.20833333333333334</v>
      </c>
      <c r="D14" s="15">
        <f t="shared" ref="D14:E14" si="13">D12/D$5</f>
        <v>0.21428571428571427</v>
      </c>
      <c r="E14" s="15">
        <f t="shared" si="13"/>
        <v>6.25E-2</v>
      </c>
      <c r="F14" s="15">
        <f t="shared" ref="F14" si="14">F12/F$5</f>
        <v>0.2</v>
      </c>
      <c r="G14" s="36">
        <f t="shared" ref="G14" si="15">G12/G$5</f>
        <v>0.19</v>
      </c>
      <c r="N14" s="16"/>
    </row>
    <row r="15" spans="1:15" ht="4.5" customHeight="1" x14ac:dyDescent="0.25">
      <c r="A15" s="7"/>
      <c r="B15" s="8"/>
      <c r="C15" s="8"/>
      <c r="D15" s="8"/>
      <c r="E15" s="8"/>
      <c r="F15" s="8"/>
      <c r="G15" s="9"/>
    </row>
    <row r="16" spans="1:15" s="16" customFormat="1" x14ac:dyDescent="0.25">
      <c r="A16" s="22" t="s">
        <v>18</v>
      </c>
      <c r="B16" s="23">
        <v>9</v>
      </c>
      <c r="C16" s="23">
        <v>11</v>
      </c>
      <c r="D16" s="23">
        <v>8</v>
      </c>
      <c r="E16" s="23">
        <v>4</v>
      </c>
      <c r="F16" s="23">
        <v>8</v>
      </c>
      <c r="G16" s="5">
        <f>SUM(B16:F16)</f>
        <v>40</v>
      </c>
    </row>
    <row r="17" spans="1:10" s="16" customFormat="1" x14ac:dyDescent="0.25">
      <c r="A17" s="22" t="s">
        <v>19</v>
      </c>
      <c r="B17" s="24">
        <v>8.2934021378547751</v>
      </c>
      <c r="C17" s="24">
        <v>10.029724456115396</v>
      </c>
      <c r="D17" s="24">
        <f t="shared" ref="D17" si="16">D16/L$5*100</f>
        <v>7.2875010248048326</v>
      </c>
      <c r="E17" s="24">
        <f t="shared" ref="E17" si="17">E16/M$5*100</f>
        <v>3.6006193065207213</v>
      </c>
      <c r="F17" s="24">
        <f t="shared" ref="F17" si="18">F16/N$5*100</f>
        <v>7.1163614044139232</v>
      </c>
      <c r="G17" s="25">
        <f t="shared" ref="G17" si="19">G16/O$5*100</f>
        <v>7.2532095452237613</v>
      </c>
      <c r="J17" s="16" t="s">
        <v>92</v>
      </c>
    </row>
    <row r="18" spans="1:10" x14ac:dyDescent="0.25">
      <c r="A18" s="3" t="s">
        <v>81</v>
      </c>
      <c r="B18" s="51">
        <v>0.42857142857142855</v>
      </c>
      <c r="C18" s="51">
        <v>0.45833333333333331</v>
      </c>
      <c r="D18" s="51">
        <f t="shared" ref="D18:E18" si="20">D16/D$5</f>
        <v>0.5714285714285714</v>
      </c>
      <c r="E18" s="51">
        <f t="shared" si="20"/>
        <v>0.25</v>
      </c>
      <c r="F18" s="51">
        <f t="shared" ref="F18" si="21">F16/F$5</f>
        <v>0.32</v>
      </c>
      <c r="G18" s="14">
        <f t="shared" ref="G18" si="22">G16/G$5</f>
        <v>0.4</v>
      </c>
    </row>
    <row r="19" spans="1:10" ht="4.5" customHeight="1" x14ac:dyDescent="0.25">
      <c r="A19" s="7"/>
      <c r="B19" s="20"/>
      <c r="C19" s="20"/>
      <c r="D19" s="20"/>
      <c r="E19" s="20"/>
      <c r="F19" s="20"/>
      <c r="G19" s="21"/>
    </row>
    <row r="20" spans="1:10" x14ac:dyDescent="0.25">
      <c r="A20" s="3" t="s">
        <v>14</v>
      </c>
      <c r="B20" s="4">
        <v>5</v>
      </c>
      <c r="C20" s="4">
        <v>5</v>
      </c>
      <c r="D20" s="4">
        <v>7</v>
      </c>
      <c r="E20" s="4">
        <v>7</v>
      </c>
      <c r="F20" s="4">
        <v>12</v>
      </c>
      <c r="G20" s="5">
        <f>SUM(B20:F20)</f>
        <v>36</v>
      </c>
    </row>
    <row r="21" spans="1:10" x14ac:dyDescent="0.25">
      <c r="A21" s="3" t="s">
        <v>15</v>
      </c>
      <c r="B21" s="17">
        <v>4.6074456321415411</v>
      </c>
      <c r="C21" s="17">
        <v>4.5589656618706345</v>
      </c>
      <c r="D21" s="17">
        <f t="shared" ref="D21" si="23">D20/L$5*100</f>
        <v>6.3765633967042286</v>
      </c>
      <c r="E21" s="17">
        <f t="shared" ref="E21" si="24">E20/M$5*100</f>
        <v>6.3010837864112617</v>
      </c>
      <c r="F21" s="17">
        <f t="shared" ref="F21" si="25">F20/N$5*100</f>
        <v>10.674542106620887</v>
      </c>
      <c r="G21" s="18">
        <f t="shared" ref="G21" si="26">G20/O$5*100</f>
        <v>6.5278885907013846</v>
      </c>
    </row>
    <row r="22" spans="1:10" x14ac:dyDescent="0.25">
      <c r="A22" s="12" t="s">
        <v>12</v>
      </c>
      <c r="B22" s="51">
        <v>0.23809523809523808</v>
      </c>
      <c r="C22" s="51">
        <v>0.20833333333333334</v>
      </c>
      <c r="D22" s="51">
        <f t="shared" ref="D22:E22" si="27">D20/D$5</f>
        <v>0.5</v>
      </c>
      <c r="E22" s="51">
        <f t="shared" si="27"/>
        <v>0.4375</v>
      </c>
      <c r="F22" s="51">
        <f t="shared" ref="F22" si="28">F20/F$5</f>
        <v>0.48</v>
      </c>
      <c r="G22" s="14">
        <f t="shared" ref="G22" si="29">G20/G$5</f>
        <v>0.36</v>
      </c>
    </row>
    <row r="23" spans="1:10" ht="4.5" customHeight="1" x14ac:dyDescent="0.25">
      <c r="A23" s="19"/>
      <c r="B23" s="20"/>
      <c r="C23" s="20"/>
      <c r="D23" s="20"/>
      <c r="E23" s="20"/>
      <c r="F23" s="20"/>
      <c r="G23" s="21"/>
    </row>
    <row r="24" spans="1:10" x14ac:dyDescent="0.25">
      <c r="A24" s="3" t="s">
        <v>23</v>
      </c>
      <c r="B24" s="4">
        <v>0</v>
      </c>
      <c r="C24" s="4">
        <v>3</v>
      </c>
      <c r="D24" s="4">
        <v>0</v>
      </c>
      <c r="E24" s="4">
        <v>1</v>
      </c>
      <c r="F24" s="4">
        <v>2</v>
      </c>
      <c r="G24" s="5">
        <f>SUM(B24:F24)</f>
        <v>6</v>
      </c>
    </row>
    <row r="25" spans="1:10" x14ac:dyDescent="0.25">
      <c r="A25" s="3" t="s">
        <v>21</v>
      </c>
      <c r="B25" s="17">
        <v>0</v>
      </c>
      <c r="C25" s="17">
        <v>2.7353793971223808</v>
      </c>
      <c r="D25" s="17">
        <f t="shared" ref="D25" si="30">D24/L$5*100</f>
        <v>0</v>
      </c>
      <c r="E25" s="17">
        <f t="shared" ref="E25" si="31">E24/M$5*100</f>
        <v>0.90015482663018032</v>
      </c>
      <c r="F25" s="17">
        <f t="shared" ref="F25" si="32">F24/N$5*100</f>
        <v>1.7790903511034808</v>
      </c>
      <c r="G25" s="18">
        <f t="shared" ref="G25" si="33">G24/O$5*100</f>
        <v>1.0879814317835641</v>
      </c>
    </row>
    <row r="26" spans="1:10" x14ac:dyDescent="0.25">
      <c r="A26" s="12" t="s">
        <v>22</v>
      </c>
      <c r="B26" s="51">
        <v>0</v>
      </c>
      <c r="C26" s="51">
        <v>0.125</v>
      </c>
      <c r="D26" s="51">
        <f t="shared" ref="D26:E26" si="34">D24/D$5</f>
        <v>0</v>
      </c>
      <c r="E26" s="51">
        <f t="shared" si="34"/>
        <v>6.25E-2</v>
      </c>
      <c r="F26" s="51">
        <f t="shared" ref="F26" si="35">F24/F$5</f>
        <v>0.08</v>
      </c>
      <c r="G26" s="14">
        <f t="shared" ref="G26" si="36">G24/G$5</f>
        <v>0.06</v>
      </c>
    </row>
    <row r="27" spans="1:10" ht="4.5" customHeight="1" x14ac:dyDescent="0.25">
      <c r="A27" s="19"/>
      <c r="B27" s="20"/>
      <c r="C27" s="20"/>
      <c r="D27" s="20"/>
      <c r="E27" s="20"/>
      <c r="F27" s="20"/>
      <c r="G27" s="21"/>
    </row>
    <row r="28" spans="1:10" x14ac:dyDescent="0.25">
      <c r="A28" s="3" t="s">
        <v>24</v>
      </c>
      <c r="B28" s="4">
        <v>6</v>
      </c>
      <c r="C28" s="4">
        <v>5</v>
      </c>
      <c r="D28" s="4">
        <v>5</v>
      </c>
      <c r="E28" s="4">
        <v>5</v>
      </c>
      <c r="F28" s="4">
        <v>9</v>
      </c>
      <c r="G28" s="5">
        <f>SUM(B28:F28)</f>
        <v>30</v>
      </c>
    </row>
    <row r="29" spans="1:10" x14ac:dyDescent="0.25">
      <c r="A29" s="3" t="s">
        <v>25</v>
      </c>
      <c r="B29" s="17">
        <v>5.5289347585698501</v>
      </c>
      <c r="C29" s="17">
        <v>4.5589656618706345</v>
      </c>
      <c r="D29" s="17">
        <f t="shared" ref="D29" si="37">D28/L$5*100</f>
        <v>4.5546881405030204</v>
      </c>
      <c r="E29" s="17">
        <f t="shared" ref="E29" si="38">E28/M$5*100</f>
        <v>4.5007741331509008</v>
      </c>
      <c r="F29" s="17">
        <f t="shared" ref="F29" si="39">F28/N$5*100</f>
        <v>8.0059065799656643</v>
      </c>
      <c r="G29" s="18">
        <f t="shared" ref="G29" si="40">G28/O$5*100</f>
        <v>5.439907158917821</v>
      </c>
    </row>
    <row r="30" spans="1:10" x14ac:dyDescent="0.25">
      <c r="A30" s="12" t="s">
        <v>26</v>
      </c>
      <c r="B30" s="51">
        <v>0.2857142857142857</v>
      </c>
      <c r="C30" s="51">
        <v>0.20833333333333334</v>
      </c>
      <c r="D30" s="51">
        <f t="shared" ref="D30:E30" si="41">D28/D$5</f>
        <v>0.35714285714285715</v>
      </c>
      <c r="E30" s="51">
        <f t="shared" si="41"/>
        <v>0.3125</v>
      </c>
      <c r="F30" s="51">
        <f t="shared" ref="F30" si="42">F28/F$5</f>
        <v>0.36</v>
      </c>
      <c r="G30" s="14">
        <f t="shared" ref="G30" si="43">G28/G$5</f>
        <v>0.3</v>
      </c>
    </row>
    <row r="31" spans="1:10" ht="4.5" customHeight="1" x14ac:dyDescent="0.25">
      <c r="A31" s="19"/>
      <c r="B31" s="20"/>
      <c r="C31" s="20"/>
      <c r="D31" s="20"/>
      <c r="E31" s="20"/>
      <c r="F31" s="20"/>
      <c r="G31" s="21"/>
    </row>
    <row r="32" spans="1:10" x14ac:dyDescent="0.25">
      <c r="A32" s="3" t="s">
        <v>27</v>
      </c>
      <c r="B32" s="4">
        <v>1</v>
      </c>
      <c r="C32" s="4">
        <v>0</v>
      </c>
      <c r="D32" s="4">
        <v>0</v>
      </c>
      <c r="E32" s="4">
        <v>1</v>
      </c>
      <c r="F32" s="4">
        <v>2</v>
      </c>
      <c r="G32" s="5">
        <f>SUM(B32:F32)</f>
        <v>4</v>
      </c>
    </row>
    <row r="33" spans="1:7" x14ac:dyDescent="0.25">
      <c r="A33" s="3" t="s">
        <v>28</v>
      </c>
      <c r="B33" s="17">
        <v>0.92148912642830827</v>
      </c>
      <c r="C33" s="17">
        <v>0</v>
      </c>
      <c r="D33" s="17">
        <f t="shared" ref="D33" si="44">D32/L$5*100</f>
        <v>0</v>
      </c>
      <c r="E33" s="17">
        <f t="shared" ref="E33" si="45">E32/M$5*100</f>
        <v>0.90015482663018032</v>
      </c>
      <c r="F33" s="17">
        <f t="shared" ref="F33" si="46">F32/N$5*100</f>
        <v>1.7790903511034808</v>
      </c>
      <c r="G33" s="18">
        <f t="shared" ref="G33" si="47">G32/O$5*100</f>
        <v>0.7253209545223761</v>
      </c>
    </row>
    <row r="34" spans="1:7" x14ac:dyDescent="0.25">
      <c r="A34" s="12" t="s">
        <v>45</v>
      </c>
      <c r="B34" s="51">
        <v>4.7619047619047616E-2</v>
      </c>
      <c r="C34" s="51">
        <v>0</v>
      </c>
      <c r="D34" s="51">
        <f t="shared" ref="D34:E34" si="48">D32/D$5</f>
        <v>0</v>
      </c>
      <c r="E34" s="51">
        <f t="shared" si="48"/>
        <v>6.25E-2</v>
      </c>
      <c r="F34" s="51">
        <f t="shared" ref="F34" si="49">F32/F$5</f>
        <v>0.08</v>
      </c>
      <c r="G34" s="14">
        <f t="shared" ref="G34" si="50">G32/G$5</f>
        <v>0.04</v>
      </c>
    </row>
    <row r="35" spans="1:7" ht="4.5" customHeight="1" x14ac:dyDescent="0.25">
      <c r="A35" s="19"/>
      <c r="B35" s="20"/>
      <c r="C35" s="20"/>
      <c r="D35" s="20"/>
      <c r="E35" s="20"/>
      <c r="F35" s="20"/>
      <c r="G35" s="21"/>
    </row>
    <row r="36" spans="1:7" x14ac:dyDescent="0.25">
      <c r="A36" s="3" t="s">
        <v>29</v>
      </c>
      <c r="B36" s="4">
        <v>0</v>
      </c>
      <c r="C36" s="4">
        <v>0</v>
      </c>
      <c r="D36" s="4">
        <v>0</v>
      </c>
      <c r="E36" s="4">
        <v>1</v>
      </c>
      <c r="F36" s="4">
        <v>0</v>
      </c>
      <c r="G36" s="5">
        <f>SUM(B36:F36)</f>
        <v>1</v>
      </c>
    </row>
    <row r="37" spans="1:7" x14ac:dyDescent="0.25">
      <c r="A37" s="3" t="s">
        <v>30</v>
      </c>
      <c r="B37" s="17">
        <v>0</v>
      </c>
      <c r="C37" s="17">
        <v>0</v>
      </c>
      <c r="D37" s="17">
        <f t="shared" ref="D37" si="51">D36/L$5*100</f>
        <v>0</v>
      </c>
      <c r="E37" s="17">
        <f t="shared" ref="E37" si="52">E36/M$5*100</f>
        <v>0.90015482663018032</v>
      </c>
      <c r="F37" s="17">
        <f t="shared" ref="F37" si="53">F36/N$5*100</f>
        <v>0</v>
      </c>
      <c r="G37" s="18">
        <f t="shared" ref="G37" si="54">G36/O$5*100</f>
        <v>0.18133023863059403</v>
      </c>
    </row>
    <row r="38" spans="1:7" x14ac:dyDescent="0.25">
      <c r="A38" s="12" t="s">
        <v>46</v>
      </c>
      <c r="B38" s="51">
        <f t="shared" ref="B38:E38" si="55">B36/B$5</f>
        <v>0</v>
      </c>
      <c r="C38" s="51">
        <f t="shared" si="55"/>
        <v>0</v>
      </c>
      <c r="D38" s="51">
        <f t="shared" si="55"/>
        <v>0</v>
      </c>
      <c r="E38" s="51">
        <f t="shared" si="55"/>
        <v>6.25E-2</v>
      </c>
      <c r="F38" s="51">
        <f t="shared" ref="F38" si="56">F36/F$5</f>
        <v>0</v>
      </c>
      <c r="G38" s="14">
        <f>G36/G$5</f>
        <v>0.01</v>
      </c>
    </row>
    <row r="39" spans="1:7" ht="4.5" customHeight="1" x14ac:dyDescent="0.25">
      <c r="A39" s="19"/>
      <c r="B39" s="20"/>
      <c r="C39" s="20"/>
      <c r="D39" s="20"/>
      <c r="E39" s="20"/>
      <c r="F39" s="20"/>
      <c r="G39" s="21"/>
    </row>
    <row r="40" spans="1:7" x14ac:dyDescent="0.25">
      <c r="A40" s="3" t="s">
        <v>31</v>
      </c>
      <c r="B40" s="4">
        <v>1</v>
      </c>
      <c r="C40" s="4">
        <v>2</v>
      </c>
      <c r="D40" s="4">
        <v>2</v>
      </c>
      <c r="E40" s="4">
        <v>3</v>
      </c>
      <c r="F40" s="4">
        <v>3</v>
      </c>
      <c r="G40" s="5">
        <f>SUM(B40:F40)</f>
        <v>11</v>
      </c>
    </row>
    <row r="41" spans="1:7" x14ac:dyDescent="0.25">
      <c r="A41" s="3" t="s">
        <v>32</v>
      </c>
      <c r="B41" s="17">
        <v>0.92148912642830827</v>
      </c>
      <c r="C41" s="17">
        <v>1.8235862647482539</v>
      </c>
      <c r="D41" s="17">
        <f t="shared" ref="D41" si="57">D40/L$5*100</f>
        <v>1.8218752562012082</v>
      </c>
      <c r="E41" s="17">
        <f t="shared" ref="E41" si="58">E40/M$5*100</f>
        <v>2.7004644798905408</v>
      </c>
      <c r="F41" s="17">
        <f t="shared" ref="F41" si="59">F40/N$5*100</f>
        <v>2.6686355266552217</v>
      </c>
      <c r="G41" s="18">
        <f t="shared" ref="G41" si="60">G40/O$5*100</f>
        <v>1.9946326249365345</v>
      </c>
    </row>
    <row r="42" spans="1:7" x14ac:dyDescent="0.25">
      <c r="A42" s="12" t="s">
        <v>47</v>
      </c>
      <c r="B42" s="51">
        <v>4.7619047619047616E-2</v>
      </c>
      <c r="C42" s="51">
        <v>8.3333333333333329E-2</v>
      </c>
      <c r="D42" s="51">
        <f t="shared" ref="D42:E42" si="61">D40/D$5</f>
        <v>0.14285714285714285</v>
      </c>
      <c r="E42" s="51">
        <f t="shared" si="61"/>
        <v>0.1875</v>
      </c>
      <c r="F42" s="51">
        <f t="shared" ref="F42" si="62">F40/F$5</f>
        <v>0.12</v>
      </c>
      <c r="G42" s="14">
        <f t="shared" ref="G42" si="63">G40/G$5</f>
        <v>0.11</v>
      </c>
    </row>
    <row r="43" spans="1:7" ht="4.5" customHeight="1" x14ac:dyDescent="0.25">
      <c r="A43" s="19"/>
      <c r="B43" s="20"/>
      <c r="C43" s="20"/>
      <c r="D43" s="20"/>
      <c r="E43" s="20"/>
      <c r="F43" s="20"/>
      <c r="G43" s="21"/>
    </row>
    <row r="44" spans="1:7" x14ac:dyDescent="0.25">
      <c r="A44" s="3" t="s">
        <v>82</v>
      </c>
      <c r="B44" s="4">
        <v>3</v>
      </c>
      <c r="C44" s="4">
        <v>2</v>
      </c>
      <c r="D44" s="4">
        <v>3</v>
      </c>
      <c r="E44" s="4">
        <v>4</v>
      </c>
      <c r="F44" s="4">
        <v>0</v>
      </c>
      <c r="G44" s="5">
        <f>SUM(B44:F44)</f>
        <v>12</v>
      </c>
    </row>
    <row r="45" spans="1:7" x14ac:dyDescent="0.25">
      <c r="A45" s="3" t="s">
        <v>33</v>
      </c>
      <c r="B45" s="17">
        <v>2.764467379284925</v>
      </c>
      <c r="C45" s="17">
        <v>1.8235862647482539</v>
      </c>
      <c r="D45" s="17">
        <f t="shared" ref="D45" si="64">D44/L$5*100</f>
        <v>2.7328128843018122</v>
      </c>
      <c r="E45" s="17">
        <f t="shared" ref="E45" si="65">E44/M$5*100</f>
        <v>3.6006193065207213</v>
      </c>
      <c r="F45" s="17">
        <f t="shared" ref="F45" si="66">F44/N$5*100</f>
        <v>0</v>
      </c>
      <c r="G45" s="18">
        <f t="shared" ref="G45" si="67">G44/O$5*100</f>
        <v>2.1759628635671282</v>
      </c>
    </row>
    <row r="46" spans="1:7" x14ac:dyDescent="0.25">
      <c r="A46" s="12" t="s">
        <v>34</v>
      </c>
      <c r="B46" s="51">
        <v>0.14285714285714285</v>
      </c>
      <c r="C46" s="51">
        <v>8.3333333333333329E-2</v>
      </c>
      <c r="D46" s="51">
        <f t="shared" ref="D46:E46" si="68">D44/D$5</f>
        <v>0.21428571428571427</v>
      </c>
      <c r="E46" s="51">
        <f t="shared" si="68"/>
        <v>0.25</v>
      </c>
      <c r="F46" s="51">
        <f t="shared" ref="F46" si="69">F44/F$5</f>
        <v>0</v>
      </c>
      <c r="G46" s="14">
        <f t="shared" ref="G46" si="70">G44/G$5</f>
        <v>0.12</v>
      </c>
    </row>
    <row r="47" spans="1:7" ht="4.5" customHeight="1" x14ac:dyDescent="0.25">
      <c r="A47" s="19"/>
      <c r="B47" s="20"/>
      <c r="C47" s="20"/>
      <c r="D47" s="20"/>
      <c r="E47" s="20"/>
      <c r="F47" s="20"/>
      <c r="G47" s="21"/>
    </row>
    <row r="48" spans="1:7" x14ac:dyDescent="0.25">
      <c r="A48" s="3" t="s">
        <v>35</v>
      </c>
      <c r="B48" s="4">
        <v>15</v>
      </c>
      <c r="C48" s="4">
        <v>18</v>
      </c>
      <c r="D48" s="4">
        <v>7</v>
      </c>
      <c r="E48" s="4">
        <v>8</v>
      </c>
      <c r="F48" s="4">
        <v>10</v>
      </c>
      <c r="G48" s="5">
        <f>SUM(B48:F48)</f>
        <v>58</v>
      </c>
    </row>
    <row r="49" spans="1:7" x14ac:dyDescent="0.25">
      <c r="A49" s="3" t="s">
        <v>36</v>
      </c>
      <c r="B49" s="17">
        <v>13.822336896424625</v>
      </c>
      <c r="C49" s="17">
        <v>16.412276382734284</v>
      </c>
      <c r="D49" s="17">
        <f t="shared" ref="D49" si="71">D48/L$5*100</f>
        <v>6.3765633967042286</v>
      </c>
      <c r="E49" s="17">
        <f t="shared" ref="E49" si="72">E48/M$5*100</f>
        <v>7.2012386130414425</v>
      </c>
      <c r="F49" s="17">
        <f t="shared" ref="F49" si="73">F48/N$5*100</f>
        <v>8.8954517555174064</v>
      </c>
      <c r="G49" s="18">
        <f t="shared" ref="G49" si="74">G48/O$5*100</f>
        <v>10.517153840574455</v>
      </c>
    </row>
    <row r="50" spans="1:7" x14ac:dyDescent="0.25">
      <c r="A50" s="12" t="s">
        <v>37</v>
      </c>
      <c r="B50" s="51">
        <v>0.7142857142857143</v>
      </c>
      <c r="C50" s="51">
        <v>0.75</v>
      </c>
      <c r="D50" s="51">
        <f t="shared" ref="D50:E50" si="75">D48/D$5</f>
        <v>0.5</v>
      </c>
      <c r="E50" s="51">
        <f t="shared" si="75"/>
        <v>0.5</v>
      </c>
      <c r="F50" s="51">
        <f t="shared" ref="F50" si="76">F48/F$5</f>
        <v>0.4</v>
      </c>
      <c r="G50" s="14">
        <f t="shared" ref="G50" si="77">G48/G$5</f>
        <v>0.57999999999999996</v>
      </c>
    </row>
    <row r="51" spans="1:7" ht="4.5" customHeight="1" x14ac:dyDescent="0.25">
      <c r="A51" s="19"/>
      <c r="B51" s="20"/>
      <c r="C51" s="20"/>
      <c r="D51" s="20"/>
      <c r="E51" s="20"/>
      <c r="F51" s="20"/>
      <c r="G51" s="21"/>
    </row>
    <row r="52" spans="1:7" x14ac:dyDescent="0.25">
      <c r="A52" s="3" t="s">
        <v>39</v>
      </c>
      <c r="B52" s="4">
        <v>1</v>
      </c>
      <c r="C52" s="4">
        <v>2</v>
      </c>
      <c r="D52" s="4">
        <v>5</v>
      </c>
      <c r="E52" s="4">
        <v>2</v>
      </c>
      <c r="F52" s="4">
        <v>10</v>
      </c>
      <c r="G52" s="5">
        <f>SUM(B52:F52)</f>
        <v>20</v>
      </c>
    </row>
    <row r="53" spans="1:7" x14ac:dyDescent="0.25">
      <c r="A53" s="3" t="s">
        <v>40</v>
      </c>
      <c r="B53" s="17">
        <v>0.92148912642830827</v>
      </c>
      <c r="C53" s="17">
        <v>1.8235862647482539</v>
      </c>
      <c r="D53" s="17">
        <f t="shared" ref="D53" si="78">D52/L$5*100</f>
        <v>4.5546881405030204</v>
      </c>
      <c r="E53" s="17">
        <f t="shared" ref="E53" si="79">E52/M$5*100</f>
        <v>1.8003096532603606</v>
      </c>
      <c r="F53" s="17">
        <f t="shared" ref="F53" si="80">F52/N$5*100</f>
        <v>8.8954517555174064</v>
      </c>
      <c r="G53" s="18">
        <f t="shared" ref="G53" si="81">G52/O$5*100</f>
        <v>3.6266047726118806</v>
      </c>
    </row>
    <row r="54" spans="1:7" x14ac:dyDescent="0.25">
      <c r="A54" s="12" t="s">
        <v>41</v>
      </c>
      <c r="B54" s="51">
        <v>4.7619047619047616E-2</v>
      </c>
      <c r="C54" s="51">
        <v>8.3333333333333329E-2</v>
      </c>
      <c r="D54" s="51">
        <f t="shared" ref="D54:E54" si="82">D52/D$5</f>
        <v>0.35714285714285715</v>
      </c>
      <c r="E54" s="51">
        <f t="shared" si="82"/>
        <v>0.125</v>
      </c>
      <c r="F54" s="51">
        <f t="shared" ref="F54" si="83">F52/F$5</f>
        <v>0.4</v>
      </c>
      <c r="G54" s="14">
        <f t="shared" ref="G54" si="84">G52/G$5</f>
        <v>0.2</v>
      </c>
    </row>
    <row r="55" spans="1:7" ht="4.5" customHeight="1" x14ac:dyDescent="0.25">
      <c r="A55" s="19"/>
      <c r="B55" s="20"/>
      <c r="C55" s="20"/>
      <c r="D55" s="20"/>
      <c r="E55" s="20"/>
      <c r="F55" s="20"/>
      <c r="G55" s="21"/>
    </row>
    <row r="56" spans="1:7" x14ac:dyDescent="0.25">
      <c r="A56" s="3" t="s">
        <v>42</v>
      </c>
      <c r="B56" s="4">
        <v>3</v>
      </c>
      <c r="C56" s="4">
        <v>3</v>
      </c>
      <c r="D56" s="4">
        <v>2</v>
      </c>
      <c r="E56" s="4">
        <v>3</v>
      </c>
      <c r="F56" s="4">
        <v>2</v>
      </c>
      <c r="G56" s="5">
        <f>SUM(B56:F56)</f>
        <v>13</v>
      </c>
    </row>
    <row r="57" spans="1:7" x14ac:dyDescent="0.25">
      <c r="A57" s="3" t="s">
        <v>43</v>
      </c>
      <c r="B57" s="17">
        <v>2.764467379284925</v>
      </c>
      <c r="C57" s="17">
        <v>2.7353793971223808</v>
      </c>
      <c r="D57" s="17">
        <f t="shared" ref="D57" si="85">D56/L$5*100</f>
        <v>1.8218752562012082</v>
      </c>
      <c r="E57" s="17">
        <f t="shared" ref="E57" si="86">E56/M$5*100</f>
        <v>2.7004644798905408</v>
      </c>
      <c r="F57" s="17">
        <f t="shared" ref="F57" si="87">F56/N$5*100</f>
        <v>1.7790903511034808</v>
      </c>
      <c r="G57" s="18">
        <f t="shared" ref="G57" si="88">G56/O$5*100</f>
        <v>2.3572931021977226</v>
      </c>
    </row>
    <row r="58" spans="1:7" x14ac:dyDescent="0.25">
      <c r="A58" s="12" t="s">
        <v>44</v>
      </c>
      <c r="B58" s="51">
        <v>0.14285714285714285</v>
      </c>
      <c r="C58" s="51">
        <v>0.125</v>
      </c>
      <c r="D58" s="51">
        <f t="shared" ref="D58:E58" si="89">D56/D$5</f>
        <v>0.14285714285714285</v>
      </c>
      <c r="E58" s="51">
        <f t="shared" si="89"/>
        <v>0.1875</v>
      </c>
      <c r="F58" s="51">
        <f t="shared" ref="F58" si="90">F56/F$5</f>
        <v>0.08</v>
      </c>
      <c r="G58" s="14">
        <f t="shared" ref="G58" si="91">G56/G$5</f>
        <v>0.13</v>
      </c>
    </row>
    <row r="59" spans="1:7" ht="4.5" customHeight="1" x14ac:dyDescent="0.25">
      <c r="A59" s="6"/>
      <c r="B59" s="57"/>
      <c r="C59" s="57"/>
      <c r="D59" s="57"/>
      <c r="E59" s="57"/>
      <c r="F59" s="57"/>
      <c r="G59" s="11"/>
    </row>
    <row r="60" spans="1:7" x14ac:dyDescent="0.25">
      <c r="A60" s="63" t="s">
        <v>80</v>
      </c>
      <c r="B60" s="27"/>
      <c r="C60" s="27"/>
      <c r="D60" s="27"/>
      <c r="E60" s="27"/>
      <c r="F60" s="27"/>
      <c r="G60" s="27"/>
    </row>
    <row r="61" spans="1:7" x14ac:dyDescent="0.25">
      <c r="A61" s="62">
        <f>'District 1'!A61</f>
        <v>44776</v>
      </c>
      <c r="B61" s="27"/>
      <c r="C61" s="27"/>
      <c r="D61" s="27"/>
      <c r="E61" s="27"/>
      <c r="F61" s="27"/>
      <c r="G61" s="27"/>
    </row>
    <row r="62" spans="1:7" x14ac:dyDescent="0.25">
      <c r="A62" s="27"/>
      <c r="B62" s="27"/>
      <c r="C62" s="27"/>
      <c r="D62" s="27"/>
      <c r="E62" s="27"/>
      <c r="F62" s="27"/>
      <c r="G62" s="27"/>
    </row>
    <row r="63" spans="1:7" x14ac:dyDescent="0.25">
      <c r="A63" s="27"/>
      <c r="B63" s="27"/>
      <c r="C63" s="27"/>
      <c r="D63" s="27"/>
      <c r="E63" s="27"/>
      <c r="F63" s="27"/>
      <c r="G63" s="27"/>
    </row>
    <row r="64" spans="1:7" x14ac:dyDescent="0.25">
      <c r="A64" s="27"/>
      <c r="B64" s="27"/>
      <c r="C64" s="27"/>
      <c r="D64" s="27"/>
      <c r="E64" s="27"/>
      <c r="F64" s="27"/>
      <c r="G64" s="27"/>
    </row>
    <row r="65" spans="1:7" x14ac:dyDescent="0.25">
      <c r="A65" s="27"/>
      <c r="B65" s="27"/>
      <c r="C65" s="27"/>
      <c r="D65" s="27"/>
      <c r="E65" s="27"/>
      <c r="F65" s="27"/>
      <c r="G65" s="27"/>
    </row>
    <row r="66" spans="1:7" x14ac:dyDescent="0.25">
      <c r="A66" s="27"/>
      <c r="B66" s="27"/>
      <c r="C66" s="27"/>
      <c r="D66" s="27"/>
      <c r="E66" s="27"/>
      <c r="F66" s="27"/>
      <c r="G66" s="27"/>
    </row>
    <row r="67" spans="1:7" x14ac:dyDescent="0.25">
      <c r="A67" s="27"/>
      <c r="B67" s="27"/>
      <c r="C67" s="27"/>
      <c r="D67" s="27"/>
      <c r="E67" s="27"/>
      <c r="F67" s="27"/>
      <c r="G67" s="27"/>
    </row>
    <row r="68" spans="1:7" x14ac:dyDescent="0.25">
      <c r="A68" s="27"/>
      <c r="B68" s="27"/>
      <c r="C68" s="27"/>
      <c r="D68" s="27"/>
      <c r="E68" s="27"/>
      <c r="F68" s="27"/>
      <c r="G68" s="27"/>
    </row>
    <row r="69" spans="1:7" x14ac:dyDescent="0.25">
      <c r="A69" s="27"/>
      <c r="B69" s="27"/>
      <c r="C69" s="27"/>
      <c r="D69" s="27"/>
      <c r="E69" s="27"/>
      <c r="F69" s="27"/>
      <c r="G69" s="27"/>
    </row>
    <row r="70" spans="1:7" x14ac:dyDescent="0.25">
      <c r="A70" s="27"/>
      <c r="B70" s="27"/>
      <c r="C70" s="27"/>
      <c r="D70" s="27"/>
      <c r="E70" s="27"/>
      <c r="F70" s="27"/>
      <c r="G70" s="27"/>
    </row>
    <row r="71" spans="1:7" x14ac:dyDescent="0.25">
      <c r="A71" s="27"/>
      <c r="B71" s="27"/>
      <c r="C71" s="27"/>
      <c r="D71" s="27"/>
      <c r="E71" s="27"/>
      <c r="F71" s="27"/>
      <c r="G71" s="27"/>
    </row>
    <row r="72" spans="1:7" x14ac:dyDescent="0.25">
      <c r="A72" s="27"/>
      <c r="B72" s="27"/>
      <c r="C72" s="27"/>
      <c r="D72" s="27"/>
      <c r="E72" s="27"/>
      <c r="F72" s="27"/>
      <c r="G72" s="27"/>
    </row>
    <row r="73" spans="1:7" s="16" customFormat="1" x14ac:dyDescent="0.25">
      <c r="A73" s="28"/>
      <c r="B73" s="28"/>
      <c r="C73" s="28"/>
      <c r="D73" s="28"/>
      <c r="E73" s="28"/>
      <c r="F73" s="28"/>
      <c r="G73" s="28"/>
    </row>
    <row r="74" spans="1:7" s="16" customFormat="1" x14ac:dyDescent="0.25">
      <c r="A74" s="28"/>
      <c r="B74" s="28"/>
      <c r="C74" s="28"/>
      <c r="D74" s="28"/>
      <c r="E74" s="28"/>
      <c r="F74" s="28"/>
      <c r="G74" s="28"/>
    </row>
    <row r="75" spans="1:7" x14ac:dyDescent="0.25">
      <c r="A75" s="27"/>
      <c r="B75" s="27"/>
      <c r="C75" s="27"/>
      <c r="D75" s="27"/>
      <c r="E75" s="27"/>
      <c r="F75" s="27"/>
      <c r="G75" s="27"/>
    </row>
    <row r="76" spans="1:7" x14ac:dyDescent="0.25">
      <c r="A76" s="27"/>
      <c r="B76" s="27"/>
      <c r="C76" s="27"/>
      <c r="D76" s="27"/>
      <c r="E76" s="27"/>
      <c r="F76" s="27"/>
      <c r="G76" s="27"/>
    </row>
    <row r="77" spans="1:7" x14ac:dyDescent="0.25">
      <c r="A77" s="27"/>
      <c r="B77" s="27"/>
      <c r="C77" s="27"/>
      <c r="D77" s="27"/>
      <c r="E77" s="27"/>
      <c r="F77" s="27"/>
      <c r="G77" s="27"/>
    </row>
    <row r="78" spans="1:7" x14ac:dyDescent="0.25">
      <c r="A78" s="27"/>
      <c r="B78" s="27"/>
      <c r="C78" s="27"/>
      <c r="D78" s="27"/>
      <c r="E78" s="27"/>
      <c r="F78" s="27"/>
      <c r="G78" s="27"/>
    </row>
    <row r="79" spans="1:7" x14ac:dyDescent="0.25">
      <c r="A79" s="27"/>
      <c r="B79" s="27"/>
      <c r="C79" s="27"/>
      <c r="D79" s="27"/>
      <c r="E79" s="27"/>
      <c r="F79" s="27"/>
      <c r="G79" s="27"/>
    </row>
    <row r="80" spans="1:7" x14ac:dyDescent="0.25">
      <c r="A80" s="27"/>
      <c r="B80" s="27"/>
      <c r="C80" s="27"/>
      <c r="D80" s="27"/>
      <c r="E80" s="27"/>
      <c r="F80" s="27"/>
      <c r="G80" s="27"/>
    </row>
    <row r="81" spans="1:7" x14ac:dyDescent="0.25">
      <c r="A81" s="27"/>
      <c r="B81" s="27"/>
      <c r="C81" s="27"/>
      <c r="D81" s="27"/>
      <c r="E81" s="27"/>
      <c r="F81" s="27"/>
      <c r="G81" s="27"/>
    </row>
    <row r="82" spans="1:7" x14ac:dyDescent="0.25">
      <c r="A82" s="27"/>
      <c r="B82" s="27"/>
      <c r="C82" s="27"/>
      <c r="D82" s="27"/>
      <c r="E82" s="27"/>
      <c r="F82" s="27"/>
      <c r="G82" s="27"/>
    </row>
    <row r="83" spans="1:7" x14ac:dyDescent="0.25">
      <c r="A83" s="27"/>
      <c r="B83" s="27"/>
      <c r="C83" s="27"/>
      <c r="D83" s="27"/>
      <c r="E83" s="27"/>
      <c r="F83" s="27"/>
      <c r="G83" s="27"/>
    </row>
    <row r="84" spans="1:7" x14ac:dyDescent="0.25">
      <c r="A84" s="27"/>
      <c r="B84" s="27"/>
      <c r="C84" s="27"/>
      <c r="D84" s="27"/>
      <c r="E84" s="27"/>
      <c r="F84" s="27"/>
      <c r="G84" s="27"/>
    </row>
    <row r="85" spans="1:7" x14ac:dyDescent="0.25">
      <c r="B85"/>
      <c r="C85"/>
      <c r="D85"/>
      <c r="E85"/>
      <c r="F85"/>
      <c r="G85"/>
    </row>
    <row r="86" spans="1:7" x14ac:dyDescent="0.25">
      <c r="B86"/>
      <c r="C86"/>
      <c r="D86"/>
      <c r="E86"/>
      <c r="F86"/>
      <c r="G86"/>
    </row>
    <row r="87" spans="1:7" x14ac:dyDescent="0.25">
      <c r="B87"/>
      <c r="C87"/>
      <c r="D87"/>
      <c r="E87"/>
      <c r="F87"/>
      <c r="G87"/>
    </row>
    <row r="88" spans="1:7" x14ac:dyDescent="0.25">
      <c r="B88"/>
      <c r="C88"/>
      <c r="D88"/>
      <c r="E88"/>
      <c r="F88"/>
      <c r="G88"/>
    </row>
    <row r="89" spans="1:7" s="16" customFormat="1" x14ac:dyDescent="0.25"/>
    <row r="90" spans="1:7" s="16" customFormat="1" x14ac:dyDescent="0.25"/>
    <row r="91" spans="1:7" x14ac:dyDescent="0.25">
      <c r="B91"/>
      <c r="C91"/>
      <c r="D91"/>
      <c r="E91"/>
      <c r="F91"/>
      <c r="G91"/>
    </row>
    <row r="92" spans="1:7" x14ac:dyDescent="0.25">
      <c r="B92"/>
      <c r="C92"/>
      <c r="D92"/>
      <c r="E92"/>
      <c r="F92"/>
      <c r="G92"/>
    </row>
    <row r="93" spans="1:7" x14ac:dyDescent="0.25">
      <c r="B93"/>
      <c r="C93"/>
      <c r="D93"/>
      <c r="E93"/>
      <c r="F93"/>
      <c r="G93"/>
    </row>
    <row r="94" spans="1:7" x14ac:dyDescent="0.25">
      <c r="B94"/>
      <c r="C94"/>
      <c r="D94"/>
      <c r="E94"/>
      <c r="F94"/>
      <c r="G94"/>
    </row>
    <row r="95" spans="1:7" x14ac:dyDescent="0.25">
      <c r="B95"/>
      <c r="C95"/>
      <c r="D95"/>
      <c r="E95"/>
      <c r="F95"/>
      <c r="G95"/>
    </row>
    <row r="96" spans="1:7" x14ac:dyDescent="0.25">
      <c r="B96"/>
      <c r="C96"/>
      <c r="D96"/>
      <c r="E96"/>
      <c r="F96"/>
      <c r="G96"/>
    </row>
    <row r="97" spans="2:7" x14ac:dyDescent="0.25">
      <c r="B97"/>
      <c r="C97"/>
      <c r="D97"/>
      <c r="E97"/>
      <c r="F97"/>
      <c r="G97"/>
    </row>
    <row r="98" spans="2:7" x14ac:dyDescent="0.25">
      <c r="B98"/>
      <c r="C98"/>
      <c r="D98"/>
      <c r="E98"/>
      <c r="F98"/>
      <c r="G98"/>
    </row>
    <row r="99" spans="2:7" x14ac:dyDescent="0.25">
      <c r="B99"/>
      <c r="C99"/>
      <c r="D99"/>
      <c r="E99"/>
      <c r="F99"/>
      <c r="G99"/>
    </row>
    <row r="100" spans="2:7" x14ac:dyDescent="0.25">
      <c r="B100"/>
      <c r="C100"/>
      <c r="D100"/>
      <c r="E100"/>
      <c r="F100"/>
      <c r="G100"/>
    </row>
    <row r="101" spans="2:7" x14ac:dyDescent="0.25">
      <c r="B101"/>
      <c r="C101"/>
      <c r="D101"/>
      <c r="E101"/>
      <c r="F101"/>
      <c r="G101"/>
    </row>
    <row r="102" spans="2:7" x14ac:dyDescent="0.25">
      <c r="B102"/>
      <c r="C102"/>
      <c r="D102"/>
      <c r="E102"/>
      <c r="F102"/>
      <c r="G102"/>
    </row>
    <row r="103" spans="2:7" x14ac:dyDescent="0.25">
      <c r="B103"/>
      <c r="C103"/>
      <c r="D103"/>
      <c r="E103"/>
      <c r="F103"/>
      <c r="G103"/>
    </row>
    <row r="104" spans="2:7" x14ac:dyDescent="0.25">
      <c r="B104"/>
      <c r="C104"/>
      <c r="D104"/>
      <c r="E104"/>
      <c r="F104"/>
      <c r="G104"/>
    </row>
    <row r="105" spans="2:7" s="16" customFormat="1" x14ac:dyDescent="0.25"/>
    <row r="106" spans="2:7" s="16" customFormat="1" x14ac:dyDescent="0.25"/>
    <row r="107" spans="2:7" x14ac:dyDescent="0.25">
      <c r="B107"/>
      <c r="C107"/>
      <c r="D107"/>
      <c r="E107"/>
      <c r="F107"/>
      <c r="G107"/>
    </row>
    <row r="108" spans="2:7" x14ac:dyDescent="0.25">
      <c r="B108"/>
      <c r="C108"/>
      <c r="D108"/>
      <c r="E108"/>
      <c r="F108"/>
      <c r="G108"/>
    </row>
    <row r="109" spans="2:7" x14ac:dyDescent="0.25">
      <c r="B109"/>
      <c r="C109"/>
      <c r="D109"/>
      <c r="E109"/>
      <c r="F109"/>
      <c r="G109"/>
    </row>
    <row r="110" spans="2:7" x14ac:dyDescent="0.25">
      <c r="B110"/>
      <c r="C110"/>
      <c r="D110"/>
      <c r="E110"/>
      <c r="F110"/>
      <c r="G110"/>
    </row>
    <row r="111" spans="2:7" x14ac:dyDescent="0.25">
      <c r="B111"/>
      <c r="C111"/>
      <c r="D111"/>
      <c r="E111"/>
      <c r="F111"/>
      <c r="G111"/>
    </row>
    <row r="112" spans="2:7" x14ac:dyDescent="0.25">
      <c r="B112"/>
      <c r="C112"/>
      <c r="D112"/>
      <c r="E112"/>
      <c r="F112"/>
      <c r="G112"/>
    </row>
    <row r="113" spans="2:7" x14ac:dyDescent="0.25">
      <c r="B113"/>
      <c r="C113"/>
      <c r="D113"/>
      <c r="E113"/>
      <c r="F113"/>
      <c r="G113"/>
    </row>
    <row r="114" spans="2:7" x14ac:dyDescent="0.25">
      <c r="B114"/>
      <c r="C114"/>
      <c r="D114"/>
      <c r="E114"/>
      <c r="F114"/>
      <c r="G114"/>
    </row>
    <row r="115" spans="2:7" x14ac:dyDescent="0.25">
      <c r="B115"/>
      <c r="C115"/>
      <c r="D115"/>
      <c r="E115"/>
      <c r="F115"/>
      <c r="G115"/>
    </row>
    <row r="116" spans="2:7" x14ac:dyDescent="0.25">
      <c r="B116"/>
      <c r="C116"/>
      <c r="D116"/>
      <c r="E116"/>
      <c r="F116"/>
      <c r="G116"/>
    </row>
    <row r="117" spans="2:7" x14ac:dyDescent="0.25">
      <c r="B117"/>
      <c r="C117"/>
      <c r="D117"/>
      <c r="E117"/>
      <c r="F117"/>
      <c r="G117"/>
    </row>
    <row r="118" spans="2:7" x14ac:dyDescent="0.25">
      <c r="B118"/>
      <c r="C118"/>
      <c r="D118"/>
      <c r="E118"/>
      <c r="F118"/>
      <c r="G118"/>
    </row>
    <row r="119" spans="2:7" x14ac:dyDescent="0.25">
      <c r="B119"/>
      <c r="C119"/>
      <c r="D119"/>
      <c r="E119"/>
      <c r="F119"/>
      <c r="G119"/>
    </row>
    <row r="120" spans="2:7" x14ac:dyDescent="0.25">
      <c r="B120"/>
      <c r="C120"/>
      <c r="D120"/>
      <c r="E120"/>
      <c r="F120"/>
      <c r="G120"/>
    </row>
    <row r="121" spans="2:7" s="16" customFormat="1" x14ac:dyDescent="0.25"/>
    <row r="122" spans="2:7" s="16" customFormat="1" x14ac:dyDescent="0.25"/>
    <row r="123" spans="2:7" x14ac:dyDescent="0.25">
      <c r="B123"/>
      <c r="C123"/>
      <c r="D123"/>
      <c r="E123"/>
      <c r="F123"/>
      <c r="G123"/>
    </row>
    <row r="124" spans="2:7" x14ac:dyDescent="0.25">
      <c r="B124"/>
      <c r="C124"/>
      <c r="D124"/>
      <c r="E124"/>
      <c r="F124"/>
      <c r="G124"/>
    </row>
    <row r="125" spans="2:7" x14ac:dyDescent="0.25">
      <c r="B125"/>
      <c r="C125"/>
      <c r="D125"/>
      <c r="E125"/>
      <c r="F125"/>
      <c r="G125"/>
    </row>
    <row r="126" spans="2:7" x14ac:dyDescent="0.25">
      <c r="B126"/>
      <c r="C126"/>
      <c r="D126"/>
      <c r="E126"/>
      <c r="F126"/>
      <c r="G126"/>
    </row>
    <row r="127" spans="2:7" x14ac:dyDescent="0.25">
      <c r="B127"/>
      <c r="C127"/>
      <c r="D127"/>
      <c r="E127"/>
      <c r="F127"/>
      <c r="G127"/>
    </row>
    <row r="128" spans="2:7" x14ac:dyDescent="0.25">
      <c r="B128"/>
      <c r="C128"/>
      <c r="D128"/>
      <c r="E128"/>
      <c r="F128"/>
      <c r="G128"/>
    </row>
    <row r="129" spans="2:7" x14ac:dyDescent="0.25">
      <c r="B129"/>
      <c r="C129"/>
      <c r="D129"/>
      <c r="E129"/>
      <c r="F129"/>
      <c r="G129"/>
    </row>
    <row r="130" spans="2:7" x14ac:dyDescent="0.25">
      <c r="B130"/>
      <c r="C130"/>
      <c r="D130"/>
      <c r="E130"/>
      <c r="F130"/>
      <c r="G130"/>
    </row>
    <row r="131" spans="2:7" x14ac:dyDescent="0.25">
      <c r="B131"/>
      <c r="C131"/>
      <c r="D131"/>
      <c r="E131"/>
      <c r="F131"/>
      <c r="G131"/>
    </row>
    <row r="132" spans="2:7" x14ac:dyDescent="0.25">
      <c r="B132"/>
      <c r="C132"/>
      <c r="D132"/>
      <c r="E132"/>
      <c r="F132"/>
      <c r="G132"/>
    </row>
    <row r="133" spans="2:7" x14ac:dyDescent="0.25">
      <c r="B133"/>
      <c r="C133"/>
      <c r="D133"/>
      <c r="E133"/>
      <c r="F133"/>
      <c r="G133"/>
    </row>
    <row r="134" spans="2:7" x14ac:dyDescent="0.25">
      <c r="B134"/>
      <c r="C134"/>
      <c r="D134"/>
      <c r="E134"/>
      <c r="F134"/>
      <c r="G134"/>
    </row>
    <row r="135" spans="2:7" x14ac:dyDescent="0.25">
      <c r="B135"/>
      <c r="C135"/>
      <c r="D135"/>
      <c r="E135"/>
      <c r="F135"/>
      <c r="G135"/>
    </row>
    <row r="136" spans="2:7" x14ac:dyDescent="0.25">
      <c r="B136"/>
      <c r="C136"/>
      <c r="D136"/>
      <c r="E136"/>
      <c r="F136"/>
      <c r="G136"/>
    </row>
    <row r="137" spans="2:7" s="16" customFormat="1" x14ac:dyDescent="0.25"/>
    <row r="138" spans="2:7" s="16" customFormat="1" x14ac:dyDescent="0.25"/>
    <row r="139" spans="2:7" x14ac:dyDescent="0.25">
      <c r="B139"/>
      <c r="C139"/>
      <c r="D139"/>
      <c r="E139"/>
      <c r="F139"/>
      <c r="G139"/>
    </row>
    <row r="140" spans="2:7" x14ac:dyDescent="0.25">
      <c r="B140"/>
      <c r="C140"/>
      <c r="D140"/>
      <c r="E140"/>
      <c r="F140"/>
      <c r="G140"/>
    </row>
    <row r="141" spans="2:7" x14ac:dyDescent="0.25">
      <c r="B141"/>
      <c r="C141"/>
      <c r="D141"/>
      <c r="E141"/>
      <c r="F141"/>
      <c r="G141"/>
    </row>
    <row r="142" spans="2:7" x14ac:dyDescent="0.25">
      <c r="B142"/>
      <c r="C142"/>
      <c r="D142"/>
      <c r="E142"/>
      <c r="F142"/>
      <c r="G142"/>
    </row>
    <row r="143" spans="2:7" x14ac:dyDescent="0.25">
      <c r="B143"/>
      <c r="C143"/>
      <c r="D143"/>
      <c r="E143"/>
      <c r="F143"/>
      <c r="G143"/>
    </row>
    <row r="144" spans="2:7" x14ac:dyDescent="0.25">
      <c r="B144"/>
      <c r="C144"/>
      <c r="D144"/>
      <c r="E144"/>
      <c r="F144"/>
      <c r="G144"/>
    </row>
    <row r="145" spans="2:7" x14ac:dyDescent="0.25">
      <c r="B145"/>
      <c r="C145"/>
      <c r="D145"/>
      <c r="E145"/>
      <c r="F145"/>
      <c r="G145"/>
    </row>
    <row r="146" spans="2:7" x14ac:dyDescent="0.25">
      <c r="B146"/>
      <c r="C146"/>
      <c r="D146"/>
      <c r="E146"/>
      <c r="F146"/>
      <c r="G146"/>
    </row>
    <row r="147" spans="2:7" x14ac:dyDescent="0.25">
      <c r="B147"/>
      <c r="C147"/>
      <c r="D147"/>
      <c r="E147"/>
      <c r="F147"/>
      <c r="G147"/>
    </row>
    <row r="148" spans="2:7" x14ac:dyDescent="0.25">
      <c r="B148"/>
      <c r="C148"/>
      <c r="D148"/>
      <c r="E148"/>
      <c r="F148"/>
      <c r="G148"/>
    </row>
    <row r="149" spans="2:7" x14ac:dyDescent="0.25">
      <c r="B149"/>
      <c r="C149"/>
      <c r="D149"/>
      <c r="E149"/>
      <c r="F149"/>
      <c r="G149"/>
    </row>
    <row r="150" spans="2:7" x14ac:dyDescent="0.25">
      <c r="B150"/>
      <c r="C150"/>
      <c r="D150"/>
      <c r="E150"/>
      <c r="F150"/>
      <c r="G150"/>
    </row>
    <row r="151" spans="2:7" x14ac:dyDescent="0.25">
      <c r="B151"/>
      <c r="C151"/>
      <c r="D151"/>
      <c r="E151"/>
      <c r="F151"/>
      <c r="G151"/>
    </row>
    <row r="152" spans="2:7" x14ac:dyDescent="0.25">
      <c r="B152"/>
      <c r="C152"/>
      <c r="D152"/>
      <c r="E152"/>
      <c r="F152"/>
      <c r="G152"/>
    </row>
    <row r="153" spans="2:7" s="16" customFormat="1" x14ac:dyDescent="0.25"/>
    <row r="154" spans="2:7" s="16" customFormat="1" x14ac:dyDescent="0.25"/>
    <row r="155" spans="2:7" x14ac:dyDescent="0.25">
      <c r="B155"/>
      <c r="C155"/>
      <c r="D155"/>
      <c r="E155"/>
      <c r="F155"/>
      <c r="G155"/>
    </row>
    <row r="156" spans="2:7" x14ac:dyDescent="0.25">
      <c r="B156"/>
      <c r="C156"/>
      <c r="D156"/>
      <c r="E156"/>
      <c r="F156"/>
      <c r="G156"/>
    </row>
    <row r="157" spans="2:7" x14ac:dyDescent="0.25">
      <c r="B157"/>
      <c r="C157"/>
      <c r="D157"/>
      <c r="E157"/>
      <c r="F157"/>
      <c r="G157"/>
    </row>
    <row r="158" spans="2:7" x14ac:dyDescent="0.25">
      <c r="B158"/>
      <c r="C158"/>
      <c r="D158"/>
      <c r="E158"/>
      <c r="F158"/>
      <c r="G158"/>
    </row>
    <row r="159" spans="2:7" x14ac:dyDescent="0.25">
      <c r="B159"/>
      <c r="C159"/>
      <c r="D159"/>
      <c r="E159"/>
      <c r="F159"/>
      <c r="G159"/>
    </row>
    <row r="160" spans="2:7" x14ac:dyDescent="0.25">
      <c r="B160"/>
      <c r="C160"/>
      <c r="D160"/>
      <c r="E160"/>
      <c r="F160"/>
      <c r="G160"/>
    </row>
    <row r="161" spans="2:7" x14ac:dyDescent="0.25">
      <c r="B161"/>
      <c r="C161"/>
      <c r="D161"/>
      <c r="E161"/>
      <c r="F161"/>
      <c r="G161"/>
    </row>
    <row r="162" spans="2:7" x14ac:dyDescent="0.25">
      <c r="B162"/>
      <c r="C162"/>
      <c r="D162"/>
      <c r="E162"/>
      <c r="F162"/>
      <c r="G162"/>
    </row>
    <row r="163" spans="2:7" x14ac:dyDescent="0.25">
      <c r="B163"/>
      <c r="C163"/>
      <c r="D163"/>
      <c r="E163"/>
      <c r="F163"/>
      <c r="G163"/>
    </row>
    <row r="164" spans="2:7" x14ac:dyDescent="0.25">
      <c r="B164"/>
      <c r="C164"/>
      <c r="D164"/>
      <c r="E164"/>
      <c r="F164"/>
      <c r="G164"/>
    </row>
    <row r="165" spans="2:7" x14ac:dyDescent="0.25">
      <c r="B165"/>
      <c r="C165"/>
      <c r="D165"/>
      <c r="E165"/>
      <c r="F165"/>
      <c r="G165"/>
    </row>
    <row r="166" spans="2:7" x14ac:dyDescent="0.25">
      <c r="B166"/>
      <c r="C166"/>
      <c r="D166"/>
      <c r="E166"/>
      <c r="F166"/>
      <c r="G166"/>
    </row>
    <row r="167" spans="2:7" x14ac:dyDescent="0.25">
      <c r="B167"/>
      <c r="C167"/>
      <c r="D167"/>
      <c r="E167"/>
      <c r="F167"/>
      <c r="G167"/>
    </row>
    <row r="168" spans="2:7" x14ac:dyDescent="0.25">
      <c r="B168"/>
      <c r="C168"/>
      <c r="D168"/>
      <c r="E168"/>
      <c r="F168"/>
      <c r="G168"/>
    </row>
    <row r="169" spans="2:7" x14ac:dyDescent="0.25">
      <c r="B169"/>
      <c r="C169"/>
      <c r="D169"/>
      <c r="E169"/>
      <c r="F169"/>
      <c r="G169"/>
    </row>
    <row r="170" spans="2:7" x14ac:dyDescent="0.25">
      <c r="B170"/>
      <c r="C170"/>
      <c r="D170"/>
      <c r="E170"/>
      <c r="F170"/>
      <c r="G170"/>
    </row>
    <row r="171" spans="2:7" x14ac:dyDescent="0.25">
      <c r="B171"/>
      <c r="C171"/>
      <c r="D171"/>
      <c r="E171"/>
      <c r="F171"/>
      <c r="G171"/>
    </row>
    <row r="172" spans="2:7" x14ac:dyDescent="0.25">
      <c r="B172"/>
      <c r="C172"/>
      <c r="D172"/>
      <c r="E172"/>
      <c r="F172"/>
      <c r="G172"/>
    </row>
    <row r="173" spans="2:7" x14ac:dyDescent="0.25">
      <c r="B173"/>
      <c r="C173"/>
      <c r="D173"/>
      <c r="E173"/>
      <c r="F173"/>
      <c r="G173"/>
    </row>
    <row r="174" spans="2:7" x14ac:dyDescent="0.25">
      <c r="B174"/>
      <c r="C174"/>
      <c r="D174"/>
      <c r="E174"/>
      <c r="F174"/>
      <c r="G174"/>
    </row>
    <row r="175" spans="2:7" x14ac:dyDescent="0.25">
      <c r="B175"/>
      <c r="C175"/>
      <c r="D175"/>
      <c r="E175"/>
      <c r="F175"/>
      <c r="G175"/>
    </row>
    <row r="176" spans="2:7" x14ac:dyDescent="0.25">
      <c r="B176"/>
      <c r="C176"/>
      <c r="D176"/>
      <c r="E176"/>
      <c r="F176"/>
      <c r="G176"/>
    </row>
    <row r="177" spans="2:7" x14ac:dyDescent="0.25">
      <c r="B177"/>
      <c r="C177"/>
      <c r="D177"/>
      <c r="E177"/>
      <c r="F177"/>
      <c r="G177"/>
    </row>
    <row r="178" spans="2:7" x14ac:dyDescent="0.25">
      <c r="B178"/>
      <c r="C178"/>
      <c r="D178"/>
      <c r="E178"/>
      <c r="F178"/>
      <c r="G178"/>
    </row>
    <row r="179" spans="2:7" x14ac:dyDescent="0.25">
      <c r="B179"/>
      <c r="C179"/>
      <c r="D179"/>
      <c r="E179"/>
      <c r="F179"/>
      <c r="G179"/>
    </row>
    <row r="180" spans="2:7" x14ac:dyDescent="0.25">
      <c r="B180"/>
      <c r="C180"/>
      <c r="D180"/>
      <c r="E180"/>
      <c r="F180"/>
      <c r="G180"/>
    </row>
    <row r="181" spans="2:7" x14ac:dyDescent="0.25">
      <c r="B181"/>
      <c r="C181"/>
      <c r="D181"/>
      <c r="E181"/>
      <c r="F181"/>
      <c r="G181"/>
    </row>
    <row r="182" spans="2:7" x14ac:dyDescent="0.25">
      <c r="B182"/>
      <c r="C182"/>
      <c r="D182"/>
      <c r="E182"/>
      <c r="F182"/>
      <c r="G182"/>
    </row>
    <row r="183" spans="2:7" x14ac:dyDescent="0.25">
      <c r="B183"/>
      <c r="C183"/>
      <c r="D183"/>
      <c r="E183"/>
      <c r="F183"/>
      <c r="G183"/>
    </row>
    <row r="184" spans="2:7" x14ac:dyDescent="0.25">
      <c r="B184"/>
      <c r="C184"/>
      <c r="D184"/>
      <c r="E184"/>
      <c r="F184"/>
      <c r="G184"/>
    </row>
    <row r="185" spans="2:7" x14ac:dyDescent="0.25">
      <c r="B185"/>
      <c r="C185"/>
      <c r="D185"/>
      <c r="E185"/>
      <c r="F185"/>
      <c r="G185"/>
    </row>
    <row r="186" spans="2:7" x14ac:dyDescent="0.25">
      <c r="B186"/>
      <c r="C186"/>
      <c r="D186"/>
      <c r="E186"/>
      <c r="F186"/>
      <c r="G186"/>
    </row>
    <row r="187" spans="2:7" x14ac:dyDescent="0.25">
      <c r="B187"/>
      <c r="C187"/>
      <c r="D187"/>
      <c r="E187"/>
      <c r="F187"/>
      <c r="G187"/>
    </row>
    <row r="188" spans="2:7" x14ac:dyDescent="0.25">
      <c r="B188"/>
      <c r="C188"/>
      <c r="D188"/>
      <c r="E188"/>
      <c r="F188"/>
      <c r="G188"/>
    </row>
    <row r="189" spans="2:7" x14ac:dyDescent="0.25">
      <c r="B189"/>
      <c r="C189"/>
      <c r="D189"/>
      <c r="E189"/>
      <c r="F189"/>
      <c r="G189"/>
    </row>
    <row r="190" spans="2:7" x14ac:dyDescent="0.25">
      <c r="B190"/>
      <c r="C190"/>
      <c r="D190"/>
      <c r="E190"/>
      <c r="F190"/>
      <c r="G190"/>
    </row>
    <row r="191" spans="2:7" x14ac:dyDescent="0.25">
      <c r="B191"/>
      <c r="C191"/>
      <c r="D191"/>
      <c r="E191"/>
      <c r="F191"/>
      <c r="G191"/>
    </row>
    <row r="192" spans="2:7" x14ac:dyDescent="0.25">
      <c r="B192"/>
      <c r="C192"/>
      <c r="D192"/>
      <c r="E192"/>
      <c r="F192"/>
      <c r="G192"/>
    </row>
    <row r="193" spans="2:7" x14ac:dyDescent="0.25">
      <c r="B193"/>
      <c r="C193"/>
      <c r="D193"/>
      <c r="E193"/>
      <c r="F193"/>
      <c r="G193"/>
    </row>
    <row r="194" spans="2:7" x14ac:dyDescent="0.25">
      <c r="B194"/>
      <c r="C194"/>
      <c r="D194"/>
      <c r="E194"/>
      <c r="F194"/>
      <c r="G194"/>
    </row>
    <row r="195" spans="2:7" x14ac:dyDescent="0.25">
      <c r="B195"/>
      <c r="C195"/>
      <c r="D195"/>
      <c r="E195"/>
      <c r="F195"/>
      <c r="G195"/>
    </row>
    <row r="196" spans="2:7" x14ac:dyDescent="0.25">
      <c r="B196"/>
      <c r="C196"/>
      <c r="D196"/>
      <c r="E196"/>
      <c r="F196"/>
      <c r="G196"/>
    </row>
    <row r="197" spans="2:7" x14ac:dyDescent="0.25">
      <c r="B197"/>
      <c r="C197"/>
      <c r="D197"/>
      <c r="E197"/>
      <c r="F197"/>
      <c r="G197"/>
    </row>
    <row r="198" spans="2:7" x14ac:dyDescent="0.25">
      <c r="B198"/>
      <c r="C198"/>
      <c r="D198"/>
      <c r="E198"/>
      <c r="F198"/>
      <c r="G198"/>
    </row>
    <row r="199" spans="2:7" x14ac:dyDescent="0.25">
      <c r="B199"/>
      <c r="C199"/>
      <c r="D199"/>
      <c r="E199"/>
      <c r="F199"/>
      <c r="G199"/>
    </row>
    <row r="200" spans="2:7" x14ac:dyDescent="0.25">
      <c r="B200"/>
      <c r="C200"/>
      <c r="D200"/>
      <c r="E200"/>
      <c r="F200"/>
      <c r="G200"/>
    </row>
    <row r="201" spans="2:7" x14ac:dyDescent="0.25">
      <c r="B201"/>
      <c r="C201"/>
      <c r="D201"/>
      <c r="E201"/>
      <c r="F201"/>
      <c r="G201"/>
    </row>
    <row r="202" spans="2:7" x14ac:dyDescent="0.25">
      <c r="B202"/>
      <c r="C202"/>
      <c r="D202"/>
      <c r="E202"/>
      <c r="F202"/>
      <c r="G202"/>
    </row>
    <row r="203" spans="2:7" x14ac:dyDescent="0.25">
      <c r="B203"/>
      <c r="C203"/>
      <c r="D203"/>
      <c r="E203"/>
      <c r="F203"/>
      <c r="G203"/>
    </row>
    <row r="204" spans="2:7" x14ac:dyDescent="0.25">
      <c r="B204"/>
      <c r="C204"/>
      <c r="D204"/>
      <c r="E204"/>
      <c r="F204"/>
      <c r="G204"/>
    </row>
    <row r="205" spans="2:7" x14ac:dyDescent="0.25">
      <c r="B205"/>
      <c r="C205"/>
      <c r="D205"/>
      <c r="E205"/>
      <c r="F205"/>
      <c r="G205"/>
    </row>
    <row r="206" spans="2:7" x14ac:dyDescent="0.25">
      <c r="B206"/>
      <c r="C206"/>
      <c r="D206"/>
      <c r="E206"/>
      <c r="F206"/>
      <c r="G206"/>
    </row>
    <row r="207" spans="2:7" x14ac:dyDescent="0.25">
      <c r="B207"/>
      <c r="C207"/>
      <c r="D207"/>
      <c r="E207"/>
      <c r="F207"/>
      <c r="G207"/>
    </row>
    <row r="208" spans="2:7" x14ac:dyDescent="0.25">
      <c r="B208"/>
      <c r="C208"/>
      <c r="D208"/>
      <c r="E208"/>
      <c r="F208"/>
      <c r="G208"/>
    </row>
    <row r="209" spans="2:7" x14ac:dyDescent="0.25">
      <c r="B209"/>
      <c r="C209"/>
      <c r="D209"/>
      <c r="E209"/>
      <c r="F209"/>
      <c r="G209"/>
    </row>
    <row r="210" spans="2:7" x14ac:dyDescent="0.25">
      <c r="B210"/>
      <c r="C210"/>
      <c r="D210"/>
      <c r="E210"/>
      <c r="F210"/>
      <c r="G210"/>
    </row>
    <row r="211" spans="2:7" x14ac:dyDescent="0.25">
      <c r="B211"/>
      <c r="C211"/>
      <c r="D211"/>
      <c r="E211"/>
      <c r="F211"/>
      <c r="G211"/>
    </row>
    <row r="212" spans="2:7" x14ac:dyDescent="0.25">
      <c r="B212"/>
      <c r="C212"/>
      <c r="D212"/>
      <c r="E212"/>
      <c r="F212"/>
      <c r="G212"/>
    </row>
    <row r="213" spans="2:7" x14ac:dyDescent="0.25">
      <c r="B213"/>
      <c r="C213"/>
      <c r="D213"/>
      <c r="E213"/>
      <c r="F213"/>
      <c r="G213"/>
    </row>
    <row r="214" spans="2:7" x14ac:dyDescent="0.25">
      <c r="B214"/>
      <c r="C214"/>
      <c r="D214"/>
      <c r="E214"/>
      <c r="F214"/>
      <c r="G214"/>
    </row>
    <row r="215" spans="2:7" x14ac:dyDescent="0.25">
      <c r="B215"/>
      <c r="C215"/>
      <c r="D215"/>
      <c r="E215"/>
      <c r="F215"/>
      <c r="G215"/>
    </row>
    <row r="216" spans="2:7" x14ac:dyDescent="0.25">
      <c r="B216"/>
      <c r="C216"/>
      <c r="D216"/>
      <c r="E216"/>
      <c r="F216"/>
      <c r="G216"/>
    </row>
    <row r="217" spans="2:7" x14ac:dyDescent="0.25">
      <c r="B217"/>
      <c r="C217"/>
      <c r="D217"/>
      <c r="E217"/>
      <c r="F217"/>
      <c r="G217"/>
    </row>
    <row r="218" spans="2:7" x14ac:dyDescent="0.25">
      <c r="B218"/>
      <c r="C218"/>
      <c r="D218"/>
      <c r="E218"/>
      <c r="F218"/>
      <c r="G218"/>
    </row>
    <row r="219" spans="2:7" x14ac:dyDescent="0.25">
      <c r="B219"/>
      <c r="C219"/>
      <c r="D219"/>
      <c r="E219"/>
      <c r="F219"/>
      <c r="G219"/>
    </row>
    <row r="220" spans="2:7" x14ac:dyDescent="0.25">
      <c r="B220"/>
      <c r="C220"/>
      <c r="D220"/>
      <c r="E220"/>
      <c r="F220"/>
      <c r="G220"/>
    </row>
    <row r="221" spans="2:7" x14ac:dyDescent="0.25">
      <c r="B221"/>
      <c r="C221"/>
      <c r="D221"/>
      <c r="E221"/>
      <c r="F221"/>
      <c r="G221"/>
    </row>
    <row r="222" spans="2:7" x14ac:dyDescent="0.25">
      <c r="B222"/>
      <c r="C222"/>
      <c r="D222"/>
      <c r="E222"/>
      <c r="F222"/>
      <c r="G222"/>
    </row>
    <row r="223" spans="2:7" x14ac:dyDescent="0.25">
      <c r="B223"/>
      <c r="C223"/>
      <c r="D223"/>
      <c r="E223"/>
      <c r="F223"/>
      <c r="G223"/>
    </row>
    <row r="224" spans="2:7" x14ac:dyDescent="0.25">
      <c r="B224"/>
      <c r="C224"/>
      <c r="D224"/>
      <c r="E224"/>
      <c r="F224"/>
      <c r="G224"/>
    </row>
    <row r="225" spans="2:7" x14ac:dyDescent="0.25">
      <c r="B225"/>
      <c r="C225"/>
      <c r="D225"/>
      <c r="E225"/>
      <c r="F225"/>
      <c r="G225"/>
    </row>
    <row r="226" spans="2:7" x14ac:dyDescent="0.25">
      <c r="B226"/>
      <c r="C226"/>
      <c r="D226"/>
      <c r="E226"/>
      <c r="F226"/>
      <c r="G226"/>
    </row>
    <row r="227" spans="2:7" x14ac:dyDescent="0.25">
      <c r="B227"/>
      <c r="C227"/>
      <c r="D227"/>
      <c r="E227"/>
      <c r="F227"/>
      <c r="G227"/>
    </row>
    <row r="228" spans="2:7" x14ac:dyDescent="0.25">
      <c r="B228"/>
      <c r="C228"/>
      <c r="D228"/>
      <c r="E228"/>
      <c r="F228"/>
      <c r="G228"/>
    </row>
    <row r="229" spans="2:7" x14ac:dyDescent="0.25">
      <c r="B229"/>
      <c r="C229"/>
      <c r="D229"/>
      <c r="E229"/>
      <c r="F229"/>
      <c r="G229"/>
    </row>
    <row r="230" spans="2:7" x14ac:dyDescent="0.25">
      <c r="B230"/>
      <c r="C230"/>
      <c r="D230"/>
      <c r="E230"/>
      <c r="F230"/>
      <c r="G230"/>
    </row>
    <row r="231" spans="2:7" x14ac:dyDescent="0.25">
      <c r="B231"/>
      <c r="C231"/>
      <c r="D231"/>
      <c r="E231"/>
      <c r="F231"/>
      <c r="G231"/>
    </row>
    <row r="232" spans="2:7" x14ac:dyDescent="0.25">
      <c r="B232"/>
      <c r="C232"/>
      <c r="D232"/>
      <c r="E232"/>
      <c r="F232"/>
      <c r="G232"/>
    </row>
    <row r="233" spans="2:7" x14ac:dyDescent="0.25">
      <c r="B233"/>
      <c r="C233"/>
      <c r="D233"/>
      <c r="E233"/>
      <c r="F233"/>
      <c r="G233"/>
    </row>
    <row r="234" spans="2:7" x14ac:dyDescent="0.25">
      <c r="B234"/>
      <c r="C234"/>
      <c r="D234"/>
      <c r="E234"/>
      <c r="F234"/>
      <c r="G234"/>
    </row>
    <row r="235" spans="2:7" x14ac:dyDescent="0.25">
      <c r="B235"/>
      <c r="C235"/>
      <c r="D235"/>
      <c r="E235"/>
      <c r="F235"/>
      <c r="G235"/>
    </row>
    <row r="236" spans="2:7" x14ac:dyDescent="0.25">
      <c r="B236"/>
      <c r="C236"/>
      <c r="D236"/>
      <c r="E236"/>
      <c r="F236"/>
      <c r="G236"/>
    </row>
    <row r="237" spans="2:7" x14ac:dyDescent="0.25">
      <c r="B237"/>
      <c r="C237"/>
      <c r="D237"/>
      <c r="E237"/>
      <c r="F237"/>
      <c r="G237"/>
    </row>
    <row r="238" spans="2:7" x14ac:dyDescent="0.25">
      <c r="B238"/>
      <c r="C238"/>
      <c r="D238"/>
      <c r="E238"/>
      <c r="F238"/>
      <c r="G238"/>
    </row>
    <row r="239" spans="2:7" x14ac:dyDescent="0.25">
      <c r="B239"/>
      <c r="C239"/>
      <c r="D239"/>
      <c r="E239"/>
      <c r="F239"/>
      <c r="G239"/>
    </row>
    <row r="240" spans="2:7" x14ac:dyDescent="0.25">
      <c r="B240"/>
      <c r="C240"/>
      <c r="D240"/>
      <c r="E240"/>
      <c r="F240"/>
      <c r="G240"/>
    </row>
    <row r="241" spans="2:7" x14ac:dyDescent="0.25">
      <c r="B241"/>
      <c r="C241"/>
      <c r="D241"/>
      <c r="E241"/>
      <c r="F241"/>
      <c r="G241"/>
    </row>
    <row r="242" spans="2:7" x14ac:dyDescent="0.25">
      <c r="B242"/>
      <c r="C242"/>
      <c r="D242"/>
      <c r="E242"/>
      <c r="F242"/>
      <c r="G242"/>
    </row>
    <row r="243" spans="2:7" x14ac:dyDescent="0.25">
      <c r="B243"/>
      <c r="C243"/>
      <c r="D243"/>
      <c r="E243"/>
      <c r="F243"/>
      <c r="G243"/>
    </row>
    <row r="244" spans="2:7" x14ac:dyDescent="0.25">
      <c r="B244"/>
      <c r="C244"/>
      <c r="D244"/>
      <c r="E244"/>
      <c r="F244"/>
      <c r="G244"/>
    </row>
    <row r="245" spans="2:7" x14ac:dyDescent="0.25">
      <c r="B245"/>
      <c r="C245"/>
      <c r="D245"/>
      <c r="E245"/>
      <c r="F245"/>
      <c r="G245"/>
    </row>
    <row r="246" spans="2:7" x14ac:dyDescent="0.25">
      <c r="B246"/>
      <c r="C246"/>
      <c r="D246"/>
      <c r="E246"/>
      <c r="F246"/>
      <c r="G246"/>
    </row>
    <row r="247" spans="2:7" x14ac:dyDescent="0.25">
      <c r="B247"/>
      <c r="C247"/>
      <c r="D247"/>
      <c r="E247"/>
      <c r="F247"/>
      <c r="G247"/>
    </row>
    <row r="248" spans="2:7" x14ac:dyDescent="0.25">
      <c r="B248"/>
      <c r="C248"/>
      <c r="D248"/>
      <c r="E248"/>
      <c r="F248"/>
      <c r="G248"/>
    </row>
    <row r="249" spans="2:7" x14ac:dyDescent="0.25">
      <c r="B249"/>
      <c r="C249"/>
      <c r="D249"/>
      <c r="E249"/>
      <c r="F249"/>
      <c r="G249"/>
    </row>
    <row r="250" spans="2:7" x14ac:dyDescent="0.25">
      <c r="B250"/>
      <c r="C250"/>
      <c r="D250"/>
      <c r="E250"/>
      <c r="F250"/>
      <c r="G250"/>
    </row>
    <row r="251" spans="2:7" x14ac:dyDescent="0.25">
      <c r="B251"/>
      <c r="C251"/>
      <c r="D251"/>
      <c r="E251"/>
      <c r="F251"/>
      <c r="G251"/>
    </row>
    <row r="252" spans="2:7" x14ac:dyDescent="0.25">
      <c r="B252"/>
      <c r="C252"/>
      <c r="D252"/>
      <c r="E252"/>
      <c r="F252"/>
      <c r="G252"/>
    </row>
    <row r="253" spans="2:7" x14ac:dyDescent="0.25">
      <c r="B253"/>
      <c r="C253"/>
      <c r="D253"/>
      <c r="E253"/>
      <c r="F253"/>
      <c r="G253"/>
    </row>
    <row r="254" spans="2:7" x14ac:dyDescent="0.25">
      <c r="B254"/>
      <c r="C254"/>
      <c r="D254"/>
      <c r="E254"/>
      <c r="F254"/>
      <c r="G254"/>
    </row>
    <row r="255" spans="2:7" x14ac:dyDescent="0.25">
      <c r="B255"/>
      <c r="C255"/>
      <c r="D255"/>
      <c r="E255"/>
      <c r="F255"/>
      <c r="G255"/>
    </row>
    <row r="256" spans="2:7" x14ac:dyDescent="0.25">
      <c r="B256"/>
      <c r="C256"/>
      <c r="D256"/>
      <c r="E256"/>
      <c r="F256"/>
      <c r="G256"/>
    </row>
    <row r="257" spans="2:7" x14ac:dyDescent="0.25">
      <c r="B257"/>
      <c r="C257"/>
      <c r="D257"/>
      <c r="E257"/>
      <c r="F257"/>
      <c r="G257"/>
    </row>
    <row r="258" spans="2:7" x14ac:dyDescent="0.25">
      <c r="B258"/>
      <c r="C258"/>
      <c r="D258"/>
      <c r="E258"/>
      <c r="F258"/>
      <c r="G258"/>
    </row>
    <row r="259" spans="2:7" x14ac:dyDescent="0.25">
      <c r="B259"/>
      <c r="C259"/>
      <c r="D259"/>
      <c r="E259"/>
      <c r="F259"/>
      <c r="G259"/>
    </row>
    <row r="260" spans="2:7" x14ac:dyDescent="0.25">
      <c r="B260"/>
      <c r="C260"/>
      <c r="D260"/>
      <c r="E260"/>
      <c r="F260"/>
      <c r="G260"/>
    </row>
    <row r="261" spans="2:7" x14ac:dyDescent="0.25">
      <c r="B261"/>
      <c r="C261"/>
      <c r="D261"/>
      <c r="E261"/>
      <c r="F261"/>
      <c r="G261"/>
    </row>
    <row r="262" spans="2:7" x14ac:dyDescent="0.25">
      <c r="B262"/>
      <c r="C262"/>
      <c r="D262"/>
      <c r="E262"/>
      <c r="F262"/>
      <c r="G262"/>
    </row>
    <row r="263" spans="2:7" x14ac:dyDescent="0.25">
      <c r="B263"/>
      <c r="C263"/>
      <c r="D263"/>
      <c r="E263"/>
      <c r="F263"/>
      <c r="G263"/>
    </row>
    <row r="264" spans="2:7" x14ac:dyDescent="0.25">
      <c r="B264"/>
      <c r="C264"/>
      <c r="D264"/>
      <c r="E264"/>
      <c r="F264"/>
      <c r="G264"/>
    </row>
    <row r="265" spans="2:7" x14ac:dyDescent="0.25">
      <c r="B265"/>
      <c r="C265"/>
      <c r="D265"/>
      <c r="E265"/>
      <c r="F265"/>
      <c r="G265"/>
    </row>
    <row r="266" spans="2:7" x14ac:dyDescent="0.25">
      <c r="B266"/>
      <c r="C266"/>
      <c r="D266"/>
      <c r="E266"/>
      <c r="F266"/>
      <c r="G266"/>
    </row>
    <row r="267" spans="2:7" x14ac:dyDescent="0.25">
      <c r="B267"/>
      <c r="C267"/>
      <c r="D267"/>
      <c r="E267"/>
      <c r="F267"/>
      <c r="G267"/>
    </row>
    <row r="268" spans="2:7" x14ac:dyDescent="0.25">
      <c r="B268"/>
      <c r="C268"/>
      <c r="D268"/>
      <c r="E268"/>
      <c r="F268"/>
      <c r="G268"/>
    </row>
    <row r="269" spans="2:7" x14ac:dyDescent="0.25">
      <c r="B269"/>
      <c r="C269"/>
      <c r="D269"/>
      <c r="E269"/>
      <c r="F269"/>
      <c r="G269"/>
    </row>
    <row r="270" spans="2:7" x14ac:dyDescent="0.25">
      <c r="B270"/>
      <c r="C270"/>
      <c r="D270"/>
      <c r="E270"/>
      <c r="F270"/>
      <c r="G270"/>
    </row>
    <row r="271" spans="2:7" x14ac:dyDescent="0.25">
      <c r="B271"/>
      <c r="C271"/>
      <c r="D271"/>
      <c r="E271"/>
      <c r="F271"/>
      <c r="G271"/>
    </row>
    <row r="272" spans="2:7" x14ac:dyDescent="0.25">
      <c r="B272"/>
      <c r="C272"/>
      <c r="D272"/>
      <c r="E272"/>
      <c r="F272"/>
      <c r="G272"/>
    </row>
    <row r="273" spans="2:7" x14ac:dyDescent="0.25">
      <c r="B273"/>
      <c r="C273"/>
      <c r="D273"/>
      <c r="E273"/>
      <c r="F273"/>
      <c r="G273"/>
    </row>
    <row r="274" spans="2:7" x14ac:dyDescent="0.25">
      <c r="B274"/>
      <c r="C274"/>
      <c r="D274"/>
      <c r="E274"/>
      <c r="F274"/>
      <c r="G274"/>
    </row>
    <row r="275" spans="2:7" x14ac:dyDescent="0.25">
      <c r="B275"/>
      <c r="C275"/>
      <c r="D275"/>
      <c r="E275"/>
      <c r="F275"/>
      <c r="G275"/>
    </row>
    <row r="276" spans="2:7" x14ac:dyDescent="0.25">
      <c r="B276"/>
      <c r="C276"/>
      <c r="D276"/>
      <c r="E276"/>
      <c r="F276"/>
      <c r="G276"/>
    </row>
    <row r="277" spans="2:7" x14ac:dyDescent="0.25">
      <c r="B277"/>
      <c r="C277"/>
      <c r="D277"/>
      <c r="E277"/>
      <c r="F277"/>
      <c r="G277"/>
    </row>
  </sheetData>
  <mergeCells count="1">
    <mergeCell ref="A1:G1"/>
  </mergeCells>
  <printOptions horizontalCentered="1" verticalCentered="1"/>
  <pageMargins left="0.5" right="0.5" top="0.5" bottom="0.42" header="0.5" footer="0.39"/>
  <pageSetup scale="83" fitToHeight="2" orientation="portrait" r:id="rId1"/>
  <rowBreaks count="1" manualBreakCount="1">
    <brk id="10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7"/>
  <sheetViews>
    <sheetView workbookViewId="0">
      <selection activeCell="I9" sqref="I9"/>
    </sheetView>
  </sheetViews>
  <sheetFormatPr defaultRowHeight="15" x14ac:dyDescent="0.25"/>
  <cols>
    <col min="1" max="1" width="55" customWidth="1"/>
    <col min="2" max="7" width="8.7109375" style="1" customWidth="1"/>
    <col min="9" max="9" width="10.7109375" bestFit="1" customWidth="1"/>
  </cols>
  <sheetData>
    <row r="1" spans="1:15" ht="21" x14ac:dyDescent="0.35">
      <c r="A1" s="87" t="s">
        <v>49</v>
      </c>
      <c r="B1" s="88"/>
      <c r="C1" s="88"/>
      <c r="D1" s="88"/>
      <c r="E1" s="88"/>
      <c r="F1" s="88"/>
      <c r="G1" s="89"/>
    </row>
    <row r="2" spans="1:15" ht="15" customHeight="1" x14ac:dyDescent="0.35">
      <c r="A2" s="29"/>
      <c r="B2" s="26"/>
      <c r="C2" s="26"/>
      <c r="D2" s="26"/>
      <c r="E2" s="26"/>
      <c r="F2" s="26"/>
      <c r="G2" s="42" t="s">
        <v>57</v>
      </c>
      <c r="I2" s="41">
        <f>G5/'Statewide Totals Check'!G5</f>
        <v>0.36952861952861954</v>
      </c>
      <c r="J2" t="s">
        <v>78</v>
      </c>
    </row>
    <row r="3" spans="1:15" x14ac:dyDescent="0.25">
      <c r="A3" s="30"/>
      <c r="B3" s="31">
        <v>2017</v>
      </c>
      <c r="C3" s="31">
        <v>2018</v>
      </c>
      <c r="D3" s="31">
        <v>2019</v>
      </c>
      <c r="E3" s="31">
        <v>2020</v>
      </c>
      <c r="F3" s="31">
        <v>2021</v>
      </c>
      <c r="G3" s="32" t="s">
        <v>1</v>
      </c>
      <c r="J3" s="1">
        <v>2017</v>
      </c>
      <c r="K3" s="1">
        <v>2018</v>
      </c>
      <c r="L3" s="1">
        <v>2019</v>
      </c>
      <c r="M3" s="1">
        <v>2020</v>
      </c>
      <c r="N3" s="1">
        <v>2021</v>
      </c>
    </row>
    <row r="4" spans="1:15" ht="4.5" customHeight="1" x14ac:dyDescent="0.25">
      <c r="A4" s="33"/>
      <c r="B4" s="34"/>
      <c r="C4" s="34"/>
      <c r="D4" s="34"/>
      <c r="E4" s="34"/>
      <c r="F4" s="34"/>
      <c r="G4" s="35"/>
    </row>
    <row r="5" spans="1:15" x14ac:dyDescent="0.25">
      <c r="A5" s="3" t="s">
        <v>9</v>
      </c>
      <c r="B5" s="4">
        <v>94</v>
      </c>
      <c r="C5" s="4">
        <v>86</v>
      </c>
      <c r="D5" s="4">
        <v>82</v>
      </c>
      <c r="E5" s="4">
        <v>81</v>
      </c>
      <c r="F5" s="4">
        <v>96</v>
      </c>
      <c r="G5" s="5">
        <f>SUM(B5:F5)</f>
        <v>439</v>
      </c>
      <c r="I5" t="s">
        <v>11</v>
      </c>
      <c r="J5">
        <v>784.87800000000004</v>
      </c>
      <c r="K5">
        <v>806.6880000000001</v>
      </c>
      <c r="L5">
        <v>826.54399999999987</v>
      </c>
      <c r="M5">
        <v>849.17100000000005</v>
      </c>
      <c r="N5">
        <v>878.20900000000017</v>
      </c>
      <c r="O5">
        <f>SUM(J5:N5)</f>
        <v>4145.49</v>
      </c>
    </row>
    <row r="6" spans="1:15" x14ac:dyDescent="0.25">
      <c r="A6" s="3" t="s">
        <v>10</v>
      </c>
      <c r="B6" s="17">
        <v>11.976383590825581</v>
      </c>
      <c r="C6" s="17">
        <v>10.66087508429529</v>
      </c>
      <c r="D6" s="17">
        <f t="shared" ref="D6" si="0">D5/L$5*100</f>
        <v>9.920826961420083</v>
      </c>
      <c r="E6" s="17">
        <f t="shared" ref="E6" si="1">E5/M$5*100</f>
        <v>9.5387148171569685</v>
      </c>
      <c r="F6" s="17">
        <f t="shared" ref="F6" si="2">F5/N$5*100</f>
        <v>10.931338667674776</v>
      </c>
      <c r="G6" s="18">
        <f t="shared" ref="G6" si="3">G5/O$5*100</f>
        <v>10.589821709858183</v>
      </c>
      <c r="I6" t="s">
        <v>77</v>
      </c>
      <c r="O6" s="41">
        <f>O5/'Statewide Totals Check'!O5</f>
        <v>0.46132289765117029</v>
      </c>
    </row>
    <row r="7" spans="1:15" ht="4.5" customHeight="1" x14ac:dyDescent="0.25">
      <c r="A7" s="7"/>
      <c r="B7" s="8"/>
      <c r="C7" s="8"/>
      <c r="D7" s="8"/>
      <c r="E7" s="8"/>
      <c r="F7" s="8"/>
      <c r="G7" s="9"/>
    </row>
    <row r="8" spans="1:15" x14ac:dyDescent="0.25">
      <c r="A8" s="3" t="s">
        <v>16</v>
      </c>
      <c r="B8" s="4">
        <v>33</v>
      </c>
      <c r="C8" s="4">
        <v>23</v>
      </c>
      <c r="D8" s="4">
        <v>20</v>
      </c>
      <c r="E8" s="4">
        <v>35</v>
      </c>
      <c r="F8" s="4">
        <v>35</v>
      </c>
      <c r="G8" s="5">
        <f>SUM(B8:F8)</f>
        <v>146</v>
      </c>
    </row>
    <row r="9" spans="1:15" x14ac:dyDescent="0.25">
      <c r="A9" s="3" t="s">
        <v>17</v>
      </c>
      <c r="B9" s="17">
        <v>4.2044750903962136</v>
      </c>
      <c r="C9" s="17">
        <v>2.8511642667301356</v>
      </c>
      <c r="D9" s="17">
        <f t="shared" ref="D9" si="4">D8/L$5*100</f>
        <v>2.4197138930292885</v>
      </c>
      <c r="E9" s="17">
        <f>E8/M$5*100</f>
        <v>4.1216668963023935</v>
      </c>
      <c r="F9" s="17">
        <f>F8/N$5*100</f>
        <v>3.9853838892564291</v>
      </c>
      <c r="G9" s="18">
        <f t="shared" ref="G9" si="5">G8/O$5*100</f>
        <v>3.5218997030507855</v>
      </c>
    </row>
    <row r="10" spans="1:15" x14ac:dyDescent="0.25">
      <c r="A10" s="12" t="s">
        <v>13</v>
      </c>
      <c r="B10" s="51">
        <v>0.35106382978723405</v>
      </c>
      <c r="C10" s="51">
        <v>0.26744186046511625</v>
      </c>
      <c r="D10" s="51">
        <f t="shared" ref="D10:E10" si="6">D8/D$5</f>
        <v>0.24390243902439024</v>
      </c>
      <c r="E10" s="51">
        <f t="shared" si="6"/>
        <v>0.43209876543209874</v>
      </c>
      <c r="F10" s="51">
        <f t="shared" ref="F10" si="7">F8/F$5</f>
        <v>0.36458333333333331</v>
      </c>
      <c r="G10" s="14">
        <f t="shared" ref="G10" si="8">G8/G$5</f>
        <v>0.33257403189066059</v>
      </c>
    </row>
    <row r="11" spans="1:15" ht="4.5" customHeight="1" x14ac:dyDescent="0.25">
      <c r="A11" s="7"/>
      <c r="B11" s="8"/>
      <c r="C11" s="8"/>
      <c r="D11" s="8"/>
      <c r="E11" s="8"/>
      <c r="F11" s="8"/>
      <c r="G11" s="9"/>
    </row>
    <row r="12" spans="1:15" x14ac:dyDescent="0.25">
      <c r="A12" s="3" t="s">
        <v>86</v>
      </c>
      <c r="B12" s="4">
        <v>9</v>
      </c>
      <c r="C12" s="4">
        <v>17</v>
      </c>
      <c r="D12" s="4">
        <v>10</v>
      </c>
      <c r="E12" s="4">
        <v>7</v>
      </c>
      <c r="F12" s="4">
        <v>5</v>
      </c>
      <c r="G12" s="5">
        <f>SUM(B12:F12)</f>
        <v>48</v>
      </c>
    </row>
    <row r="13" spans="1:15" x14ac:dyDescent="0.25">
      <c r="A13" s="3" t="s">
        <v>87</v>
      </c>
      <c r="B13" s="24">
        <v>1.1466750246535131</v>
      </c>
      <c r="C13" s="24">
        <v>2.107382284104883</v>
      </c>
      <c r="D13" s="24">
        <f t="shared" ref="D13" si="9">D12/L$5*100</f>
        <v>1.2098569465146443</v>
      </c>
      <c r="E13" s="24">
        <f t="shared" ref="E13" si="10">E12/M$5*100</f>
        <v>0.82433337926047878</v>
      </c>
      <c r="F13" s="24">
        <f t="shared" ref="F13" si="11">F12/N$5*100</f>
        <v>0.56934055560806129</v>
      </c>
      <c r="G13" s="25">
        <f t="shared" ref="G13" si="12">G12/O$5*100</f>
        <v>1.1578848338797103</v>
      </c>
    </row>
    <row r="14" spans="1:15" x14ac:dyDescent="0.25">
      <c r="A14" s="12" t="s">
        <v>20</v>
      </c>
      <c r="B14" s="15">
        <v>9.5744680851063829E-2</v>
      </c>
      <c r="C14" s="15">
        <v>0.19767441860465115</v>
      </c>
      <c r="D14" s="15">
        <f t="shared" ref="D14:E14" si="13">D12/D$5</f>
        <v>0.12195121951219512</v>
      </c>
      <c r="E14" s="15">
        <f t="shared" si="13"/>
        <v>8.6419753086419748E-2</v>
      </c>
      <c r="F14" s="15">
        <f t="shared" ref="F14" si="14">F12/F$5</f>
        <v>5.2083333333333336E-2</v>
      </c>
      <c r="G14" s="36">
        <f t="shared" ref="G14" si="15">G12/G$5</f>
        <v>0.10933940774487472</v>
      </c>
    </row>
    <row r="15" spans="1:15" ht="4.5" customHeight="1" x14ac:dyDescent="0.25">
      <c r="A15" s="7"/>
      <c r="B15" s="8"/>
      <c r="C15" s="8"/>
      <c r="D15" s="8"/>
      <c r="E15" s="8"/>
      <c r="F15" s="8"/>
      <c r="G15" s="9"/>
    </row>
    <row r="16" spans="1:15" s="16" customFormat="1" x14ac:dyDescent="0.25">
      <c r="A16" s="22" t="s">
        <v>18</v>
      </c>
      <c r="B16" s="23">
        <v>35</v>
      </c>
      <c r="C16" s="23">
        <v>30</v>
      </c>
      <c r="D16" s="23">
        <v>26</v>
      </c>
      <c r="E16" s="23">
        <v>31</v>
      </c>
      <c r="F16" s="23">
        <v>35</v>
      </c>
      <c r="G16" s="5">
        <f>SUM(B16:F16)</f>
        <v>157</v>
      </c>
    </row>
    <row r="17" spans="1:7" s="16" customFormat="1" x14ac:dyDescent="0.25">
      <c r="A17" s="22" t="s">
        <v>19</v>
      </c>
      <c r="B17" s="24">
        <v>4.4592917625414401</v>
      </c>
      <c r="C17" s="24">
        <v>3.7189099131262644</v>
      </c>
      <c r="D17" s="24">
        <f t="shared" ref="D17" si="16">D16/L$5*100</f>
        <v>3.1456280609380749</v>
      </c>
      <c r="E17" s="24">
        <f t="shared" ref="E17" si="17">E16/M$5*100</f>
        <v>3.6506192510106916</v>
      </c>
      <c r="F17" s="24">
        <f t="shared" ref="F17" si="18">F16/N$5*100</f>
        <v>3.9853838892564291</v>
      </c>
      <c r="G17" s="25">
        <f t="shared" ref="G17" si="19">G16/O$5*100</f>
        <v>3.7872483108148858</v>
      </c>
    </row>
    <row r="18" spans="1:7" x14ac:dyDescent="0.25">
      <c r="A18" s="3" t="s">
        <v>81</v>
      </c>
      <c r="B18" s="51">
        <v>0.37234042553191488</v>
      </c>
      <c r="C18" s="51">
        <v>0.34883720930232559</v>
      </c>
      <c r="D18" s="51">
        <f t="shared" ref="D18:E18" si="20">D16/D$5</f>
        <v>0.31707317073170732</v>
      </c>
      <c r="E18" s="51">
        <f t="shared" si="20"/>
        <v>0.38271604938271603</v>
      </c>
      <c r="F18" s="51">
        <f t="shared" ref="F18" si="21">F16/F$5</f>
        <v>0.36458333333333331</v>
      </c>
      <c r="G18" s="14">
        <f t="shared" ref="G18" si="22">G16/G$5</f>
        <v>0.35763097949886102</v>
      </c>
    </row>
    <row r="19" spans="1:7" ht="4.5" customHeight="1" x14ac:dyDescent="0.25">
      <c r="A19" s="7"/>
      <c r="B19" s="20"/>
      <c r="C19" s="20"/>
      <c r="D19" s="20"/>
      <c r="E19" s="20"/>
      <c r="F19" s="20"/>
      <c r="G19" s="21"/>
    </row>
    <row r="20" spans="1:7" x14ac:dyDescent="0.25">
      <c r="A20" s="3" t="s">
        <v>14</v>
      </c>
      <c r="B20" s="4">
        <v>29</v>
      </c>
      <c r="C20" s="4">
        <v>30</v>
      </c>
      <c r="D20" s="4">
        <v>29</v>
      </c>
      <c r="E20" s="4">
        <v>36</v>
      </c>
      <c r="F20" s="4">
        <v>34</v>
      </c>
      <c r="G20" s="5">
        <f>SUM(B20:F20)</f>
        <v>158</v>
      </c>
    </row>
    <row r="21" spans="1:7" x14ac:dyDescent="0.25">
      <c r="A21" s="3" t="s">
        <v>15</v>
      </c>
      <c r="B21" s="17">
        <v>3.6948417461057641</v>
      </c>
      <c r="C21" s="17">
        <v>3.7189099131262644</v>
      </c>
      <c r="D21" s="17">
        <f t="shared" ref="D21" si="23">D20/L$5*100</f>
        <v>3.5085851448924683</v>
      </c>
      <c r="E21" s="17">
        <f t="shared" ref="E21" si="24">E20/M$5*100</f>
        <v>4.2394288076253197</v>
      </c>
      <c r="F21" s="17">
        <f t="shared" ref="F21" si="25">F20/N$5*100</f>
        <v>3.8715157781348166</v>
      </c>
      <c r="G21" s="18">
        <f t="shared" ref="G21" si="26">G20/O$5*100</f>
        <v>3.8113709115207133</v>
      </c>
    </row>
    <row r="22" spans="1:7" x14ac:dyDescent="0.25">
      <c r="A22" s="12" t="s">
        <v>12</v>
      </c>
      <c r="B22" s="51">
        <v>0.30851063829787234</v>
      </c>
      <c r="C22" s="51">
        <v>0.34883720930232559</v>
      </c>
      <c r="D22" s="51">
        <f t="shared" ref="D22:E22" si="27">D20/D$5</f>
        <v>0.35365853658536583</v>
      </c>
      <c r="E22" s="51">
        <f t="shared" si="27"/>
        <v>0.44444444444444442</v>
      </c>
      <c r="F22" s="51">
        <f t="shared" ref="F22" si="28">F20/F$5</f>
        <v>0.35416666666666669</v>
      </c>
      <c r="G22" s="14">
        <f t="shared" ref="G22" si="29">G20/G$5</f>
        <v>0.35990888382687924</v>
      </c>
    </row>
    <row r="23" spans="1:7" ht="4.5" customHeight="1" x14ac:dyDescent="0.25">
      <c r="A23" s="19"/>
      <c r="B23" s="20"/>
      <c r="C23" s="20"/>
      <c r="D23" s="20"/>
      <c r="E23" s="20"/>
      <c r="F23" s="20"/>
      <c r="G23" s="21"/>
    </row>
    <row r="24" spans="1:7" x14ac:dyDescent="0.25">
      <c r="A24" s="3" t="s">
        <v>23</v>
      </c>
      <c r="B24" s="4">
        <v>13</v>
      </c>
      <c r="C24" s="4">
        <v>15</v>
      </c>
      <c r="D24" s="4">
        <v>7</v>
      </c>
      <c r="E24" s="4">
        <v>10</v>
      </c>
      <c r="F24" s="4">
        <v>14</v>
      </c>
      <c r="G24" s="5">
        <f>SUM(B24:F24)</f>
        <v>59</v>
      </c>
    </row>
    <row r="25" spans="1:7" x14ac:dyDescent="0.25">
      <c r="A25" s="3" t="s">
        <v>21</v>
      </c>
      <c r="B25" s="17">
        <v>1.6563083689439633</v>
      </c>
      <c r="C25" s="17">
        <v>1.8594549565631322</v>
      </c>
      <c r="D25" s="17">
        <f t="shared" ref="D25" si="30">D24/L$5*100</f>
        <v>0.84689986256025107</v>
      </c>
      <c r="E25" s="17">
        <f t="shared" ref="E25" si="31">E24/M$5*100</f>
        <v>1.1776191132292553</v>
      </c>
      <c r="F25" s="17">
        <f t="shared" ref="F25" si="32">F24/N$5*100</f>
        <v>1.5941535557025717</v>
      </c>
      <c r="G25" s="18">
        <f t="shared" ref="G25" si="33">G24/O$5*100</f>
        <v>1.4232334416438106</v>
      </c>
    </row>
    <row r="26" spans="1:7" x14ac:dyDescent="0.25">
      <c r="A26" s="12" t="s">
        <v>22</v>
      </c>
      <c r="B26" s="51">
        <v>0.13829787234042554</v>
      </c>
      <c r="C26" s="51">
        <v>0.1744186046511628</v>
      </c>
      <c r="D26" s="51">
        <f t="shared" ref="D26:E26" si="34">D24/D$5</f>
        <v>8.5365853658536592E-2</v>
      </c>
      <c r="E26" s="51">
        <f t="shared" si="34"/>
        <v>0.12345679012345678</v>
      </c>
      <c r="F26" s="51">
        <f t="shared" ref="F26" si="35">F24/F$5</f>
        <v>0.14583333333333334</v>
      </c>
      <c r="G26" s="14">
        <f t="shared" ref="G26" si="36">G24/G$5</f>
        <v>0.13439635535307518</v>
      </c>
    </row>
    <row r="27" spans="1:7" ht="4.5" customHeight="1" x14ac:dyDescent="0.25">
      <c r="A27" s="19"/>
      <c r="B27" s="20"/>
      <c r="C27" s="20"/>
      <c r="D27" s="20"/>
      <c r="E27" s="20"/>
      <c r="F27" s="20"/>
      <c r="G27" s="21"/>
    </row>
    <row r="28" spans="1:7" x14ac:dyDescent="0.25">
      <c r="A28" s="3" t="s">
        <v>24</v>
      </c>
      <c r="B28" s="4">
        <v>24</v>
      </c>
      <c r="C28" s="4">
        <v>20</v>
      </c>
      <c r="D28" s="4">
        <v>23</v>
      </c>
      <c r="E28" s="4">
        <v>14</v>
      </c>
      <c r="F28" s="4">
        <v>19</v>
      </c>
      <c r="G28" s="5">
        <f>SUM(B28:F28)</f>
        <v>100</v>
      </c>
    </row>
    <row r="29" spans="1:7" x14ac:dyDescent="0.25">
      <c r="A29" s="3" t="s">
        <v>25</v>
      </c>
      <c r="B29" s="17">
        <v>3.0578000657427014</v>
      </c>
      <c r="C29" s="17">
        <v>2.4792732754175093</v>
      </c>
      <c r="D29" s="17">
        <f t="shared" ref="D29" si="37">D28/L$5*100</f>
        <v>2.7826709769836819</v>
      </c>
      <c r="E29" s="17">
        <f t="shared" ref="E29" si="38">E28/M$5*100</f>
        <v>1.6486667585209576</v>
      </c>
      <c r="F29" s="17">
        <f t="shared" ref="F29" si="39">F28/N$5*100</f>
        <v>2.1634941113106327</v>
      </c>
      <c r="G29" s="18">
        <f t="shared" ref="G29" si="40">G28/O$5*100</f>
        <v>2.4122600705827297</v>
      </c>
    </row>
    <row r="30" spans="1:7" x14ac:dyDescent="0.25">
      <c r="A30" s="12" t="s">
        <v>26</v>
      </c>
      <c r="B30" s="51">
        <v>0.25531914893617019</v>
      </c>
      <c r="C30" s="51">
        <v>0.23255813953488372</v>
      </c>
      <c r="D30" s="51">
        <f t="shared" ref="D30:E30" si="41">D28/D$5</f>
        <v>0.28048780487804881</v>
      </c>
      <c r="E30" s="51">
        <f t="shared" si="41"/>
        <v>0.1728395061728395</v>
      </c>
      <c r="F30" s="51">
        <f t="shared" ref="F30" si="42">F28/F$5</f>
        <v>0.19791666666666666</v>
      </c>
      <c r="G30" s="14">
        <f t="shared" ref="G30" si="43">G28/G$5</f>
        <v>0.22779043280182232</v>
      </c>
    </row>
    <row r="31" spans="1:7" ht="4.5" customHeight="1" x14ac:dyDescent="0.25">
      <c r="A31" s="19"/>
      <c r="B31" s="20"/>
      <c r="C31" s="20"/>
      <c r="D31" s="20"/>
      <c r="E31" s="20"/>
      <c r="F31" s="20"/>
      <c r="G31" s="21"/>
    </row>
    <row r="32" spans="1:7" x14ac:dyDescent="0.25">
      <c r="A32" s="3" t="s">
        <v>27</v>
      </c>
      <c r="B32" s="4">
        <v>11</v>
      </c>
      <c r="C32" s="4">
        <v>14</v>
      </c>
      <c r="D32" s="4">
        <v>8</v>
      </c>
      <c r="E32" s="4">
        <v>5</v>
      </c>
      <c r="F32" s="4">
        <v>13</v>
      </c>
      <c r="G32" s="5">
        <f>SUM(B32:F32)</f>
        <v>51</v>
      </c>
    </row>
    <row r="33" spans="1:7" x14ac:dyDescent="0.25">
      <c r="A33" s="3" t="s">
        <v>28</v>
      </c>
      <c r="B33" s="17">
        <v>1.4014916967987381</v>
      </c>
      <c r="C33" s="17">
        <v>1.7354912927922566</v>
      </c>
      <c r="D33" s="17">
        <f t="shared" ref="D33" si="44">D32/L$5*100</f>
        <v>0.96788555721171543</v>
      </c>
      <c r="E33" s="17">
        <f t="shared" ref="E33" si="45">E32/M$5*100</f>
        <v>0.58880955661462764</v>
      </c>
      <c r="F33" s="17">
        <f t="shared" ref="F33" si="46">F32/N$5*100</f>
        <v>1.4802854445809592</v>
      </c>
      <c r="G33" s="18">
        <f t="shared" ref="G33" si="47">G32/O$5*100</f>
        <v>1.2302526359971921</v>
      </c>
    </row>
    <row r="34" spans="1:7" x14ac:dyDescent="0.25">
      <c r="A34" s="12" t="s">
        <v>45</v>
      </c>
      <c r="B34" s="51">
        <v>0.11702127659574468</v>
      </c>
      <c r="C34" s="51">
        <v>0.16279069767441862</v>
      </c>
      <c r="D34" s="51">
        <f t="shared" ref="D34:E34" si="48">D32/D$5</f>
        <v>9.7560975609756101E-2</v>
      </c>
      <c r="E34" s="51">
        <f t="shared" si="48"/>
        <v>6.1728395061728392E-2</v>
      </c>
      <c r="F34" s="51">
        <f t="shared" ref="F34" si="49">F32/F$5</f>
        <v>0.13541666666666666</v>
      </c>
      <c r="G34" s="14">
        <f t="shared" ref="G34" si="50">G32/G$5</f>
        <v>0.11617312072892938</v>
      </c>
    </row>
    <row r="35" spans="1:7" ht="4.5" customHeight="1" x14ac:dyDescent="0.25">
      <c r="A35" s="19"/>
      <c r="B35" s="20"/>
      <c r="C35" s="20"/>
      <c r="D35" s="20"/>
      <c r="E35" s="20"/>
      <c r="F35" s="20"/>
      <c r="G35" s="21"/>
    </row>
    <row r="36" spans="1:7" x14ac:dyDescent="0.25">
      <c r="A36" s="3" t="s">
        <v>29</v>
      </c>
      <c r="B36" s="4">
        <v>2</v>
      </c>
      <c r="C36" s="4">
        <v>1</v>
      </c>
      <c r="D36" s="4">
        <v>2</v>
      </c>
      <c r="E36" s="4">
        <v>0</v>
      </c>
      <c r="F36" s="4">
        <v>2</v>
      </c>
      <c r="G36" s="5">
        <f>SUM(B36:F36)</f>
        <v>7</v>
      </c>
    </row>
    <row r="37" spans="1:7" x14ac:dyDescent="0.25">
      <c r="A37" s="3" t="s">
        <v>30</v>
      </c>
      <c r="B37" s="17">
        <v>0.25481667214522508</v>
      </c>
      <c r="C37" s="17">
        <v>0.12396366377087546</v>
      </c>
      <c r="D37" s="17">
        <f t="shared" ref="D37" si="51">D36/L$5*100</f>
        <v>0.24197138930292886</v>
      </c>
      <c r="E37" s="17">
        <f t="shared" ref="E37" si="52">E36/M$5*100</f>
        <v>0</v>
      </c>
      <c r="F37" s="17">
        <f t="shared" ref="F37" si="53">F36/N$5*100</f>
        <v>0.22773622224322451</v>
      </c>
      <c r="G37" s="18">
        <f t="shared" ref="G37" si="54">G36/O$5*100</f>
        <v>0.16885820494079107</v>
      </c>
    </row>
    <row r="38" spans="1:7" x14ac:dyDescent="0.25">
      <c r="A38" s="12" t="s">
        <v>46</v>
      </c>
      <c r="B38" s="51">
        <f t="shared" ref="B38:E38" si="55">B36/B$5</f>
        <v>2.1276595744680851E-2</v>
      </c>
      <c r="C38" s="51">
        <f t="shared" si="55"/>
        <v>1.1627906976744186E-2</v>
      </c>
      <c r="D38" s="51">
        <f t="shared" si="55"/>
        <v>2.4390243902439025E-2</v>
      </c>
      <c r="E38" s="51">
        <f t="shared" si="55"/>
        <v>0</v>
      </c>
      <c r="F38" s="51">
        <f t="shared" ref="F38" si="56">F36/F$5</f>
        <v>2.0833333333333332E-2</v>
      </c>
      <c r="G38" s="14">
        <f>G36/G$5</f>
        <v>1.5945330296127564E-2</v>
      </c>
    </row>
    <row r="39" spans="1:7" ht="4.5" customHeight="1" x14ac:dyDescent="0.25">
      <c r="A39" s="19"/>
      <c r="B39" s="20"/>
      <c r="C39" s="20"/>
      <c r="D39" s="20"/>
      <c r="E39" s="20"/>
      <c r="F39" s="20"/>
      <c r="G39" s="21"/>
    </row>
    <row r="40" spans="1:7" x14ac:dyDescent="0.25">
      <c r="A40" s="3" t="s">
        <v>31</v>
      </c>
      <c r="B40" s="4">
        <v>14</v>
      </c>
      <c r="C40" s="4">
        <v>13</v>
      </c>
      <c r="D40" s="4">
        <v>13</v>
      </c>
      <c r="E40" s="4">
        <v>12</v>
      </c>
      <c r="F40" s="4">
        <v>6</v>
      </c>
      <c r="G40" s="5">
        <f>SUM(B40:F40)</f>
        <v>58</v>
      </c>
    </row>
    <row r="41" spans="1:7" x14ac:dyDescent="0.25">
      <c r="A41" s="3" t="s">
        <v>32</v>
      </c>
      <c r="B41" s="17">
        <v>1.7837167050165759</v>
      </c>
      <c r="C41" s="17">
        <v>1.6115276290213809</v>
      </c>
      <c r="D41" s="17">
        <f t="shared" ref="D41" si="57">D40/L$5*100</f>
        <v>1.5728140304690374</v>
      </c>
      <c r="E41" s="17">
        <f t="shared" ref="E41" si="58">E40/M$5*100</f>
        <v>1.4131429358751062</v>
      </c>
      <c r="F41" s="17">
        <f t="shared" ref="F41" si="59">F40/N$5*100</f>
        <v>0.68320866672967351</v>
      </c>
      <c r="G41" s="18">
        <f t="shared" ref="G41" si="60">G40/O$5*100</f>
        <v>1.3991108409379833</v>
      </c>
    </row>
    <row r="42" spans="1:7" x14ac:dyDescent="0.25">
      <c r="A42" s="12" t="s">
        <v>47</v>
      </c>
      <c r="B42" s="51">
        <v>0.14893617021276595</v>
      </c>
      <c r="C42" s="51">
        <v>0.15116279069767441</v>
      </c>
      <c r="D42" s="51">
        <f t="shared" ref="D42:E42" si="61">D40/D$5</f>
        <v>0.15853658536585366</v>
      </c>
      <c r="E42" s="51">
        <f t="shared" si="61"/>
        <v>0.14814814814814814</v>
      </c>
      <c r="F42" s="51">
        <f t="shared" ref="F42" si="62">F40/F$5</f>
        <v>6.25E-2</v>
      </c>
      <c r="G42" s="14">
        <f t="shared" ref="G42" si="63">G40/G$5</f>
        <v>0.13211845102505695</v>
      </c>
    </row>
    <row r="43" spans="1:7" ht="4.5" customHeight="1" x14ac:dyDescent="0.25">
      <c r="A43" s="19"/>
      <c r="B43" s="20"/>
      <c r="C43" s="20"/>
      <c r="D43" s="20"/>
      <c r="E43" s="20"/>
      <c r="F43" s="20"/>
      <c r="G43" s="21"/>
    </row>
    <row r="44" spans="1:7" x14ac:dyDescent="0.25">
      <c r="A44" s="3" t="s">
        <v>82</v>
      </c>
      <c r="B44" s="4">
        <v>9</v>
      </c>
      <c r="C44" s="4">
        <v>17</v>
      </c>
      <c r="D44" s="4">
        <v>11</v>
      </c>
      <c r="E44" s="4">
        <v>16</v>
      </c>
      <c r="F44" s="4">
        <v>17</v>
      </c>
      <c r="G44" s="5">
        <f>SUM(B44:F44)</f>
        <v>70</v>
      </c>
    </row>
    <row r="45" spans="1:7" x14ac:dyDescent="0.25">
      <c r="A45" s="3" t="s">
        <v>33</v>
      </c>
      <c r="B45" s="17">
        <v>1.1466750246535131</v>
      </c>
      <c r="C45" s="17">
        <v>2.107382284104883</v>
      </c>
      <c r="D45" s="17">
        <f t="shared" ref="D45" si="64">D44/L$5*100</f>
        <v>1.3308426411661087</v>
      </c>
      <c r="E45" s="17">
        <f t="shared" ref="E45" si="65">E44/M$5*100</f>
        <v>1.8841905811668087</v>
      </c>
      <c r="F45" s="17">
        <f t="shared" ref="F45" si="66">F44/N$5*100</f>
        <v>1.9357578890674083</v>
      </c>
      <c r="G45" s="18">
        <f t="shared" ref="G45" si="67">G44/O$5*100</f>
        <v>1.6885820494079111</v>
      </c>
    </row>
    <row r="46" spans="1:7" x14ac:dyDescent="0.25">
      <c r="A46" s="12" t="s">
        <v>34</v>
      </c>
      <c r="B46" s="51">
        <v>9.5744680851063829E-2</v>
      </c>
      <c r="C46" s="51">
        <v>0.19767441860465115</v>
      </c>
      <c r="D46" s="51">
        <f t="shared" ref="D46:E46" si="68">D44/D$5</f>
        <v>0.13414634146341464</v>
      </c>
      <c r="E46" s="51">
        <f t="shared" si="68"/>
        <v>0.19753086419753085</v>
      </c>
      <c r="F46" s="51">
        <f t="shared" ref="F46" si="69">F44/F$5</f>
        <v>0.17708333333333334</v>
      </c>
      <c r="G46" s="14">
        <f t="shared" ref="G46" si="70">G44/G$5</f>
        <v>0.15945330296127563</v>
      </c>
    </row>
    <row r="47" spans="1:7" ht="4.5" customHeight="1" x14ac:dyDescent="0.25">
      <c r="A47" s="19"/>
      <c r="B47" s="20"/>
      <c r="C47" s="20"/>
      <c r="D47" s="20"/>
      <c r="E47" s="20"/>
      <c r="F47" s="20"/>
      <c r="G47" s="21"/>
    </row>
    <row r="48" spans="1:7" x14ac:dyDescent="0.25">
      <c r="A48" s="3" t="s">
        <v>35</v>
      </c>
      <c r="B48" s="4">
        <v>39</v>
      </c>
      <c r="C48" s="4">
        <v>24</v>
      </c>
      <c r="D48" s="4">
        <v>30</v>
      </c>
      <c r="E48" s="4">
        <v>30</v>
      </c>
      <c r="F48" s="4">
        <v>26</v>
      </c>
      <c r="G48" s="5">
        <f>SUM(B48:F48)</f>
        <v>149</v>
      </c>
    </row>
    <row r="49" spans="1:7" x14ac:dyDescent="0.25">
      <c r="A49" s="3" t="s">
        <v>36</v>
      </c>
      <c r="B49" s="17">
        <v>4.9689251068318896</v>
      </c>
      <c r="C49" s="17">
        <v>2.9751279305010114</v>
      </c>
      <c r="D49" s="17">
        <f t="shared" ref="D49" si="71">D48/L$5*100</f>
        <v>3.6295708395439332</v>
      </c>
      <c r="E49" s="17">
        <f t="shared" ref="E49" si="72">E48/M$5*100</f>
        <v>3.5328573396877658</v>
      </c>
      <c r="F49" s="17">
        <f t="shared" ref="F49" si="73">F48/N$5*100</f>
        <v>2.9605708891619185</v>
      </c>
      <c r="G49" s="18">
        <f t="shared" ref="G49" si="74">G48/O$5*100</f>
        <v>3.5942675051682671</v>
      </c>
    </row>
    <row r="50" spans="1:7" x14ac:dyDescent="0.25">
      <c r="A50" s="12" t="s">
        <v>37</v>
      </c>
      <c r="B50" s="51">
        <v>0.41489361702127658</v>
      </c>
      <c r="C50" s="51">
        <v>0.27906976744186046</v>
      </c>
      <c r="D50" s="51">
        <f t="shared" ref="D50:E50" si="75">D48/D$5</f>
        <v>0.36585365853658536</v>
      </c>
      <c r="E50" s="51">
        <f t="shared" si="75"/>
        <v>0.37037037037037035</v>
      </c>
      <c r="F50" s="51">
        <f t="shared" ref="F50" si="76">F48/F$5</f>
        <v>0.27083333333333331</v>
      </c>
      <c r="G50" s="14">
        <f t="shared" ref="G50" si="77">G48/G$5</f>
        <v>0.33940774487471526</v>
      </c>
    </row>
    <row r="51" spans="1:7" ht="4.5" customHeight="1" x14ac:dyDescent="0.25">
      <c r="A51" s="19"/>
      <c r="B51" s="20"/>
      <c r="C51" s="20"/>
      <c r="D51" s="20"/>
      <c r="E51" s="20"/>
      <c r="F51" s="20"/>
      <c r="G51" s="21"/>
    </row>
    <row r="52" spans="1:7" x14ac:dyDescent="0.25">
      <c r="A52" s="3" t="s">
        <v>39</v>
      </c>
      <c r="B52" s="4">
        <v>12</v>
      </c>
      <c r="C52" s="4">
        <v>11</v>
      </c>
      <c r="D52" s="4">
        <v>17</v>
      </c>
      <c r="E52" s="4">
        <v>21</v>
      </c>
      <c r="F52" s="4">
        <v>23</v>
      </c>
      <c r="G52" s="5">
        <f>SUM(B52:F52)</f>
        <v>84</v>
      </c>
    </row>
    <row r="53" spans="1:7" x14ac:dyDescent="0.25">
      <c r="A53" s="3" t="s">
        <v>40</v>
      </c>
      <c r="B53" s="17">
        <v>1.5289000328713507</v>
      </c>
      <c r="C53" s="17">
        <v>1.3636003014796303</v>
      </c>
      <c r="D53" s="17">
        <f t="shared" ref="D53" si="78">D52/L$5*100</f>
        <v>2.0567568090748951</v>
      </c>
      <c r="E53" s="17">
        <f t="shared" ref="E53" si="79">E52/M$5*100</f>
        <v>2.4730001377814359</v>
      </c>
      <c r="F53" s="17">
        <f t="shared" ref="F53" si="80">F52/N$5*100</f>
        <v>2.618966555797082</v>
      </c>
      <c r="G53" s="18">
        <f t="shared" ref="G53" si="81">G52/O$5*100</f>
        <v>2.0262984592894928</v>
      </c>
    </row>
    <row r="54" spans="1:7" x14ac:dyDescent="0.25">
      <c r="A54" s="12" t="s">
        <v>41</v>
      </c>
      <c r="B54" s="51">
        <v>0.1276595744680851</v>
      </c>
      <c r="C54" s="51">
        <v>0.12790697674418605</v>
      </c>
      <c r="D54" s="51">
        <f t="shared" ref="D54:E54" si="82">D52/D$5</f>
        <v>0.2073170731707317</v>
      </c>
      <c r="E54" s="51">
        <f t="shared" si="82"/>
        <v>0.25925925925925924</v>
      </c>
      <c r="F54" s="51">
        <f t="shared" ref="F54" si="83">F52/F$5</f>
        <v>0.23958333333333334</v>
      </c>
      <c r="G54" s="14">
        <f t="shared" ref="G54" si="84">G52/G$5</f>
        <v>0.19134396355353075</v>
      </c>
    </row>
    <row r="55" spans="1:7" ht="4.5" customHeight="1" x14ac:dyDescent="0.25">
      <c r="A55" s="19"/>
      <c r="B55" s="20"/>
      <c r="C55" s="20"/>
      <c r="D55" s="20"/>
      <c r="E55" s="20"/>
      <c r="F55" s="20"/>
      <c r="G55" s="21"/>
    </row>
    <row r="56" spans="1:7" x14ac:dyDescent="0.25">
      <c r="A56" s="3" t="s">
        <v>42</v>
      </c>
      <c r="B56" s="4">
        <v>25</v>
      </c>
      <c r="C56" s="4">
        <v>26</v>
      </c>
      <c r="D56" s="4">
        <v>20</v>
      </c>
      <c r="E56" s="4">
        <v>14</v>
      </c>
      <c r="F56" s="4">
        <v>24</v>
      </c>
      <c r="G56" s="5">
        <f>SUM(B56:F56)</f>
        <v>109</v>
      </c>
    </row>
    <row r="57" spans="1:7" x14ac:dyDescent="0.25">
      <c r="A57" s="3" t="s">
        <v>43</v>
      </c>
      <c r="B57" s="17">
        <v>3.1852084018153142</v>
      </c>
      <c r="C57" s="17">
        <v>3.2230552580427618</v>
      </c>
      <c r="D57" s="17">
        <f t="shared" ref="D57" si="85">D56/L$5*100</f>
        <v>2.4197138930292885</v>
      </c>
      <c r="E57" s="17">
        <f t="shared" ref="E57" si="86">E56/M$5*100</f>
        <v>1.6486667585209576</v>
      </c>
      <c r="F57" s="17">
        <f t="shared" ref="F57" si="87">F56/N$5*100</f>
        <v>2.732834666918694</v>
      </c>
      <c r="G57" s="18">
        <f t="shared" ref="G57" si="88">G56/O$5*100</f>
        <v>2.6293634769351755</v>
      </c>
    </row>
    <row r="58" spans="1:7" x14ac:dyDescent="0.25">
      <c r="A58" s="12" t="s">
        <v>44</v>
      </c>
      <c r="B58" s="51">
        <v>0.26595744680851063</v>
      </c>
      <c r="C58" s="51">
        <v>0.30232558139534882</v>
      </c>
      <c r="D58" s="51">
        <f t="shared" ref="D58:E58" si="89">D56/D$5</f>
        <v>0.24390243902439024</v>
      </c>
      <c r="E58" s="51">
        <f t="shared" si="89"/>
        <v>0.1728395061728395</v>
      </c>
      <c r="F58" s="51">
        <f t="shared" ref="F58" si="90">F56/F$5</f>
        <v>0.25</v>
      </c>
      <c r="G58" s="14">
        <f t="shared" ref="G58" si="91">G56/G$5</f>
        <v>0.24829157175398633</v>
      </c>
    </row>
    <row r="59" spans="1:7" ht="4.5" customHeight="1" x14ac:dyDescent="0.25">
      <c r="A59" s="6"/>
      <c r="B59" s="57"/>
      <c r="C59" s="57"/>
      <c r="D59" s="57"/>
      <c r="E59" s="57"/>
      <c r="F59" s="57"/>
      <c r="G59" s="11"/>
    </row>
    <row r="60" spans="1:7" x14ac:dyDescent="0.25">
      <c r="A60" s="63" t="s">
        <v>80</v>
      </c>
      <c r="B60" s="27"/>
      <c r="C60" s="27"/>
      <c r="D60" s="27"/>
      <c r="E60" s="27"/>
      <c r="F60" s="27"/>
      <c r="G60" s="27"/>
    </row>
    <row r="61" spans="1:7" x14ac:dyDescent="0.25">
      <c r="A61" s="62">
        <f>'District 1'!A61</f>
        <v>44776</v>
      </c>
      <c r="B61" s="27"/>
      <c r="C61" s="27"/>
      <c r="D61" s="27"/>
      <c r="E61" s="27"/>
      <c r="F61" s="27"/>
      <c r="G61" s="27"/>
    </row>
    <row r="62" spans="1:7" x14ac:dyDescent="0.25">
      <c r="A62" s="27"/>
      <c r="B62" s="27"/>
      <c r="C62" s="27"/>
      <c r="D62" s="27"/>
      <c r="E62" s="27"/>
      <c r="F62" s="27"/>
      <c r="G62" s="27"/>
    </row>
    <row r="63" spans="1:7" x14ac:dyDescent="0.25">
      <c r="A63" s="27"/>
      <c r="B63" s="27"/>
      <c r="C63" s="27"/>
      <c r="D63" s="27"/>
      <c r="E63" s="27"/>
      <c r="F63" s="27"/>
      <c r="G63" s="27"/>
    </row>
    <row r="64" spans="1:7" x14ac:dyDescent="0.25">
      <c r="A64" s="27"/>
      <c r="B64" s="27"/>
      <c r="C64" s="27"/>
      <c r="D64" s="27"/>
      <c r="E64" s="27"/>
      <c r="F64" s="27"/>
      <c r="G64" s="27"/>
    </row>
    <row r="65" spans="1:7" x14ac:dyDescent="0.25">
      <c r="A65" s="27"/>
      <c r="B65" s="27"/>
      <c r="C65" s="27"/>
      <c r="D65" s="27"/>
      <c r="E65" s="27"/>
      <c r="F65" s="27"/>
      <c r="G65" s="27"/>
    </row>
    <row r="66" spans="1:7" x14ac:dyDescent="0.25">
      <c r="A66" s="27"/>
      <c r="B66" s="27"/>
      <c r="C66" s="27"/>
      <c r="D66" s="27"/>
      <c r="E66" s="27"/>
      <c r="F66" s="27"/>
      <c r="G66" s="27"/>
    </row>
    <row r="67" spans="1:7" x14ac:dyDescent="0.25">
      <c r="A67" s="27"/>
      <c r="B67" s="27"/>
      <c r="C67" s="27"/>
      <c r="D67" s="27"/>
      <c r="E67" s="27"/>
      <c r="F67" s="27"/>
      <c r="G67" s="27"/>
    </row>
    <row r="68" spans="1:7" x14ac:dyDescent="0.25">
      <c r="A68" s="27"/>
      <c r="B68" s="27"/>
      <c r="C68" s="27"/>
      <c r="D68" s="27"/>
      <c r="E68" s="27"/>
      <c r="F68" s="27"/>
      <c r="G68" s="27"/>
    </row>
    <row r="69" spans="1:7" x14ac:dyDescent="0.25">
      <c r="A69" s="27"/>
      <c r="B69" s="27"/>
      <c r="C69" s="27"/>
      <c r="D69" s="27"/>
      <c r="E69" s="27"/>
      <c r="F69" s="27"/>
      <c r="G69" s="27"/>
    </row>
    <row r="70" spans="1:7" x14ac:dyDescent="0.25">
      <c r="A70" s="27"/>
      <c r="B70" s="27"/>
      <c r="C70" s="27"/>
      <c r="D70" s="27"/>
      <c r="E70" s="27"/>
      <c r="F70" s="27"/>
      <c r="G70" s="27"/>
    </row>
    <row r="71" spans="1:7" x14ac:dyDescent="0.25">
      <c r="A71" s="27"/>
      <c r="B71" s="27"/>
      <c r="C71" s="27"/>
      <c r="D71" s="27"/>
      <c r="E71" s="27"/>
      <c r="F71" s="27"/>
      <c r="G71" s="27"/>
    </row>
    <row r="72" spans="1:7" x14ac:dyDescent="0.25">
      <c r="A72" s="27"/>
      <c r="B72" s="27"/>
      <c r="C72" s="27"/>
      <c r="D72" s="27"/>
      <c r="E72" s="27"/>
      <c r="F72" s="27"/>
      <c r="G72" s="27"/>
    </row>
    <row r="73" spans="1:7" s="16" customFormat="1" x14ac:dyDescent="0.25">
      <c r="A73" s="28"/>
      <c r="B73" s="28"/>
      <c r="C73" s="28"/>
      <c r="D73" s="28"/>
      <c r="E73" s="28"/>
      <c r="F73" s="28"/>
      <c r="G73" s="28"/>
    </row>
    <row r="74" spans="1:7" s="16" customFormat="1" x14ac:dyDescent="0.25">
      <c r="A74" s="28"/>
      <c r="B74" s="28"/>
      <c r="C74" s="28"/>
      <c r="D74" s="28"/>
      <c r="E74" s="28"/>
      <c r="F74" s="28"/>
      <c r="G74" s="28"/>
    </row>
    <row r="75" spans="1:7" x14ac:dyDescent="0.25">
      <c r="A75" s="27"/>
      <c r="B75" s="27"/>
      <c r="C75" s="27"/>
      <c r="D75" s="27"/>
      <c r="E75" s="27"/>
      <c r="F75" s="27"/>
      <c r="G75" s="27"/>
    </row>
    <row r="76" spans="1:7" x14ac:dyDescent="0.25">
      <c r="A76" s="27"/>
      <c r="B76" s="27"/>
      <c r="C76" s="27"/>
      <c r="D76" s="27"/>
      <c r="E76" s="27"/>
      <c r="F76" s="27"/>
      <c r="G76" s="27"/>
    </row>
    <row r="77" spans="1:7" x14ac:dyDescent="0.25">
      <c r="A77" s="27"/>
      <c r="B77" s="27"/>
      <c r="C77" s="27"/>
      <c r="D77" s="27"/>
      <c r="E77" s="27"/>
      <c r="F77" s="27"/>
      <c r="G77" s="27"/>
    </row>
    <row r="78" spans="1:7" x14ac:dyDescent="0.25">
      <c r="A78" s="27"/>
      <c r="B78" s="27"/>
      <c r="C78" s="27"/>
      <c r="D78" s="27"/>
      <c r="E78" s="27"/>
      <c r="F78" s="27"/>
      <c r="G78" s="27"/>
    </row>
    <row r="79" spans="1:7" x14ac:dyDescent="0.25">
      <c r="A79" s="27"/>
      <c r="B79" s="27"/>
      <c r="C79" s="27"/>
      <c r="D79" s="27"/>
      <c r="E79" s="27"/>
      <c r="F79" s="27"/>
      <c r="G79" s="27"/>
    </row>
    <row r="80" spans="1:7" x14ac:dyDescent="0.25">
      <c r="A80" s="27"/>
      <c r="B80" s="27"/>
      <c r="C80" s="27"/>
      <c r="D80" s="27"/>
      <c r="E80" s="27"/>
      <c r="F80" s="27"/>
      <c r="G80" s="27"/>
    </row>
    <row r="81" spans="1:7" x14ac:dyDescent="0.25">
      <c r="A81" s="27"/>
      <c r="B81" s="27"/>
      <c r="C81" s="27"/>
      <c r="D81" s="27"/>
      <c r="E81" s="27"/>
      <c r="F81" s="27"/>
      <c r="G81" s="27"/>
    </row>
    <row r="82" spans="1:7" x14ac:dyDescent="0.25">
      <c r="A82" s="27"/>
      <c r="B82" s="27"/>
      <c r="C82" s="27"/>
      <c r="D82" s="27"/>
      <c r="E82" s="27"/>
      <c r="F82" s="27"/>
      <c r="G82" s="27"/>
    </row>
    <row r="83" spans="1:7" x14ac:dyDescent="0.25">
      <c r="A83" s="27"/>
      <c r="B83" s="27"/>
      <c r="C83" s="27"/>
      <c r="D83" s="27"/>
      <c r="E83" s="27"/>
      <c r="F83" s="27"/>
      <c r="G83" s="27"/>
    </row>
    <row r="84" spans="1:7" x14ac:dyDescent="0.25">
      <c r="A84" s="27"/>
      <c r="B84" s="27"/>
      <c r="C84" s="27"/>
      <c r="D84" s="27"/>
      <c r="E84" s="27"/>
      <c r="F84" s="27"/>
      <c r="G84" s="27"/>
    </row>
    <row r="85" spans="1:7" x14ac:dyDescent="0.25">
      <c r="B85"/>
      <c r="C85"/>
      <c r="D85"/>
      <c r="E85"/>
      <c r="F85"/>
      <c r="G85"/>
    </row>
    <row r="86" spans="1:7" x14ac:dyDescent="0.25">
      <c r="B86"/>
      <c r="C86"/>
      <c r="D86"/>
      <c r="E86"/>
      <c r="F86"/>
      <c r="G86"/>
    </row>
    <row r="87" spans="1:7" x14ac:dyDescent="0.25">
      <c r="B87"/>
      <c r="C87"/>
      <c r="D87"/>
      <c r="E87"/>
      <c r="F87"/>
      <c r="G87"/>
    </row>
    <row r="88" spans="1:7" x14ac:dyDescent="0.25">
      <c r="B88"/>
      <c r="C88"/>
      <c r="D88"/>
      <c r="E88"/>
      <c r="F88"/>
      <c r="G88"/>
    </row>
    <row r="89" spans="1:7" s="16" customFormat="1" x14ac:dyDescent="0.25"/>
    <row r="90" spans="1:7" s="16" customFormat="1" x14ac:dyDescent="0.25"/>
    <row r="91" spans="1:7" x14ac:dyDescent="0.25">
      <c r="B91"/>
      <c r="C91"/>
      <c r="D91"/>
      <c r="E91"/>
      <c r="F91"/>
      <c r="G91"/>
    </row>
    <row r="92" spans="1:7" x14ac:dyDescent="0.25">
      <c r="B92"/>
      <c r="C92"/>
      <c r="D92"/>
      <c r="E92"/>
      <c r="F92"/>
      <c r="G92"/>
    </row>
    <row r="93" spans="1:7" x14ac:dyDescent="0.25">
      <c r="B93"/>
      <c r="C93"/>
      <c r="D93"/>
      <c r="E93"/>
      <c r="F93"/>
      <c r="G93"/>
    </row>
    <row r="94" spans="1:7" x14ac:dyDescent="0.25">
      <c r="B94"/>
      <c r="C94"/>
      <c r="D94"/>
      <c r="E94"/>
      <c r="F94"/>
      <c r="G94"/>
    </row>
    <row r="95" spans="1:7" x14ac:dyDescent="0.25">
      <c r="B95"/>
      <c r="C95"/>
      <c r="D95"/>
      <c r="E95"/>
      <c r="F95"/>
      <c r="G95"/>
    </row>
    <row r="96" spans="1:7" x14ac:dyDescent="0.25">
      <c r="B96"/>
      <c r="C96"/>
      <c r="D96"/>
      <c r="E96"/>
      <c r="F96"/>
      <c r="G96"/>
    </row>
    <row r="97" spans="2:7" x14ac:dyDescent="0.25">
      <c r="B97"/>
      <c r="C97"/>
      <c r="D97"/>
      <c r="E97"/>
      <c r="F97"/>
      <c r="G97"/>
    </row>
    <row r="98" spans="2:7" x14ac:dyDescent="0.25">
      <c r="B98"/>
      <c r="C98"/>
      <c r="D98"/>
      <c r="E98"/>
      <c r="F98"/>
      <c r="G98"/>
    </row>
    <row r="99" spans="2:7" x14ac:dyDescent="0.25">
      <c r="B99"/>
      <c r="C99"/>
      <c r="D99"/>
      <c r="E99"/>
      <c r="F99"/>
      <c r="G99"/>
    </row>
    <row r="100" spans="2:7" x14ac:dyDescent="0.25">
      <c r="B100"/>
      <c r="C100"/>
      <c r="D100"/>
      <c r="E100"/>
      <c r="F100"/>
      <c r="G100"/>
    </row>
    <row r="101" spans="2:7" x14ac:dyDescent="0.25">
      <c r="B101"/>
      <c r="C101"/>
      <c r="D101"/>
      <c r="E101"/>
      <c r="F101"/>
      <c r="G101"/>
    </row>
    <row r="102" spans="2:7" x14ac:dyDescent="0.25">
      <c r="B102"/>
      <c r="C102"/>
      <c r="D102"/>
      <c r="E102"/>
      <c r="F102"/>
      <c r="G102"/>
    </row>
    <row r="103" spans="2:7" x14ac:dyDescent="0.25">
      <c r="B103"/>
      <c r="C103"/>
      <c r="D103"/>
      <c r="E103"/>
      <c r="F103"/>
      <c r="G103"/>
    </row>
    <row r="104" spans="2:7" x14ac:dyDescent="0.25">
      <c r="B104"/>
      <c r="C104"/>
      <c r="D104"/>
      <c r="E104"/>
      <c r="F104"/>
      <c r="G104"/>
    </row>
    <row r="105" spans="2:7" s="16" customFormat="1" x14ac:dyDescent="0.25"/>
    <row r="106" spans="2:7" s="16" customFormat="1" x14ac:dyDescent="0.25"/>
    <row r="107" spans="2:7" x14ac:dyDescent="0.25">
      <c r="B107"/>
      <c r="C107"/>
      <c r="D107"/>
      <c r="E107"/>
      <c r="F107"/>
      <c r="G107"/>
    </row>
    <row r="108" spans="2:7" x14ac:dyDescent="0.25">
      <c r="B108"/>
      <c r="C108"/>
      <c r="D108"/>
      <c r="E108"/>
      <c r="F108"/>
      <c r="G108"/>
    </row>
    <row r="109" spans="2:7" x14ac:dyDescent="0.25">
      <c r="B109"/>
      <c r="C109"/>
      <c r="D109"/>
      <c r="E109"/>
      <c r="F109"/>
      <c r="G109"/>
    </row>
    <row r="110" spans="2:7" x14ac:dyDescent="0.25">
      <c r="B110"/>
      <c r="C110"/>
      <c r="D110"/>
      <c r="E110"/>
      <c r="F110"/>
      <c r="G110"/>
    </row>
    <row r="111" spans="2:7" x14ac:dyDescent="0.25">
      <c r="B111"/>
      <c r="C111"/>
      <c r="D111"/>
      <c r="E111"/>
      <c r="F111"/>
      <c r="G111"/>
    </row>
    <row r="112" spans="2:7" x14ac:dyDescent="0.25">
      <c r="B112"/>
      <c r="C112"/>
      <c r="D112"/>
      <c r="E112"/>
      <c r="F112"/>
      <c r="G112"/>
    </row>
    <row r="113" spans="2:7" x14ac:dyDescent="0.25">
      <c r="B113"/>
      <c r="C113"/>
      <c r="D113"/>
      <c r="E113"/>
      <c r="F113"/>
      <c r="G113"/>
    </row>
    <row r="114" spans="2:7" x14ac:dyDescent="0.25">
      <c r="B114"/>
      <c r="C114"/>
      <c r="D114"/>
      <c r="E114"/>
      <c r="F114"/>
      <c r="G114"/>
    </row>
    <row r="115" spans="2:7" x14ac:dyDescent="0.25">
      <c r="B115"/>
      <c r="C115"/>
      <c r="D115"/>
      <c r="E115"/>
      <c r="F115"/>
      <c r="G115"/>
    </row>
    <row r="116" spans="2:7" x14ac:dyDescent="0.25">
      <c r="B116"/>
      <c r="C116"/>
      <c r="D116"/>
      <c r="E116"/>
      <c r="F116"/>
      <c r="G116"/>
    </row>
    <row r="117" spans="2:7" x14ac:dyDescent="0.25">
      <c r="B117"/>
      <c r="C117"/>
      <c r="D117"/>
      <c r="E117"/>
      <c r="F117"/>
      <c r="G117"/>
    </row>
    <row r="118" spans="2:7" x14ac:dyDescent="0.25">
      <c r="B118"/>
      <c r="C118"/>
      <c r="D118"/>
      <c r="E118"/>
      <c r="F118"/>
      <c r="G118"/>
    </row>
    <row r="119" spans="2:7" x14ac:dyDescent="0.25">
      <c r="B119"/>
      <c r="C119"/>
      <c r="D119"/>
      <c r="E119"/>
      <c r="F119"/>
      <c r="G119"/>
    </row>
    <row r="120" spans="2:7" x14ac:dyDescent="0.25">
      <c r="B120"/>
      <c r="C120"/>
      <c r="D120"/>
      <c r="E120"/>
      <c r="F120"/>
      <c r="G120"/>
    </row>
    <row r="121" spans="2:7" s="16" customFormat="1" x14ac:dyDescent="0.25"/>
    <row r="122" spans="2:7" s="16" customFormat="1" x14ac:dyDescent="0.25"/>
    <row r="123" spans="2:7" x14ac:dyDescent="0.25">
      <c r="B123"/>
      <c r="C123"/>
      <c r="D123"/>
      <c r="E123"/>
      <c r="F123"/>
      <c r="G123"/>
    </row>
    <row r="124" spans="2:7" x14ac:dyDescent="0.25">
      <c r="B124"/>
      <c r="C124"/>
      <c r="D124"/>
      <c r="E124"/>
      <c r="F124"/>
      <c r="G124"/>
    </row>
    <row r="125" spans="2:7" x14ac:dyDescent="0.25">
      <c r="B125"/>
      <c r="C125"/>
      <c r="D125"/>
      <c r="E125"/>
      <c r="F125"/>
      <c r="G125"/>
    </row>
    <row r="126" spans="2:7" x14ac:dyDescent="0.25">
      <c r="B126"/>
      <c r="C126"/>
      <c r="D126"/>
      <c r="E126"/>
      <c r="F126"/>
      <c r="G126"/>
    </row>
    <row r="127" spans="2:7" x14ac:dyDescent="0.25">
      <c r="B127"/>
      <c r="C127"/>
      <c r="D127"/>
      <c r="E127"/>
      <c r="F127"/>
      <c r="G127"/>
    </row>
    <row r="128" spans="2:7" x14ac:dyDescent="0.25">
      <c r="B128"/>
      <c r="C128"/>
      <c r="D128"/>
      <c r="E128"/>
      <c r="F128"/>
      <c r="G128"/>
    </row>
    <row r="129" spans="2:7" x14ac:dyDescent="0.25">
      <c r="B129"/>
      <c r="C129"/>
      <c r="D129"/>
      <c r="E129"/>
      <c r="F129"/>
      <c r="G129"/>
    </row>
    <row r="130" spans="2:7" x14ac:dyDescent="0.25">
      <c r="B130"/>
      <c r="C130"/>
      <c r="D130"/>
      <c r="E130"/>
      <c r="F130"/>
      <c r="G130"/>
    </row>
    <row r="131" spans="2:7" x14ac:dyDescent="0.25">
      <c r="B131"/>
      <c r="C131"/>
      <c r="D131"/>
      <c r="E131"/>
      <c r="F131"/>
      <c r="G131"/>
    </row>
    <row r="132" spans="2:7" x14ac:dyDescent="0.25">
      <c r="B132"/>
      <c r="C132"/>
      <c r="D132"/>
      <c r="E132"/>
      <c r="F132"/>
      <c r="G132"/>
    </row>
    <row r="133" spans="2:7" x14ac:dyDescent="0.25">
      <c r="B133"/>
      <c r="C133"/>
      <c r="D133"/>
      <c r="E133"/>
      <c r="F133"/>
      <c r="G133"/>
    </row>
    <row r="134" spans="2:7" x14ac:dyDescent="0.25">
      <c r="B134"/>
      <c r="C134"/>
      <c r="D134"/>
      <c r="E134"/>
      <c r="F134"/>
      <c r="G134"/>
    </row>
    <row r="135" spans="2:7" x14ac:dyDescent="0.25">
      <c r="B135"/>
      <c r="C135"/>
      <c r="D135"/>
      <c r="E135"/>
      <c r="F135"/>
      <c r="G135"/>
    </row>
    <row r="136" spans="2:7" x14ac:dyDescent="0.25">
      <c r="B136"/>
      <c r="C136"/>
      <c r="D136"/>
      <c r="E136"/>
      <c r="F136"/>
      <c r="G136"/>
    </row>
    <row r="137" spans="2:7" s="16" customFormat="1" x14ac:dyDescent="0.25"/>
    <row r="138" spans="2:7" s="16" customFormat="1" x14ac:dyDescent="0.25"/>
    <row r="139" spans="2:7" x14ac:dyDescent="0.25">
      <c r="B139"/>
      <c r="C139"/>
      <c r="D139"/>
      <c r="E139"/>
      <c r="F139"/>
      <c r="G139"/>
    </row>
    <row r="140" spans="2:7" x14ac:dyDescent="0.25">
      <c r="B140"/>
      <c r="C140"/>
      <c r="D140"/>
      <c r="E140"/>
      <c r="F140"/>
      <c r="G140"/>
    </row>
    <row r="141" spans="2:7" x14ac:dyDescent="0.25">
      <c r="B141"/>
      <c r="C141"/>
      <c r="D141"/>
      <c r="E141"/>
      <c r="F141"/>
      <c r="G141"/>
    </row>
    <row r="142" spans="2:7" x14ac:dyDescent="0.25">
      <c r="B142"/>
      <c r="C142"/>
      <c r="D142"/>
      <c r="E142"/>
      <c r="F142"/>
      <c r="G142"/>
    </row>
    <row r="143" spans="2:7" x14ac:dyDescent="0.25">
      <c r="B143"/>
      <c r="C143"/>
      <c r="D143"/>
      <c r="E143"/>
      <c r="F143"/>
      <c r="G143"/>
    </row>
    <row r="144" spans="2:7" x14ac:dyDescent="0.25">
      <c r="B144"/>
      <c r="C144"/>
      <c r="D144"/>
      <c r="E144"/>
      <c r="F144"/>
      <c r="G144"/>
    </row>
    <row r="145" spans="2:7" x14ac:dyDescent="0.25">
      <c r="B145"/>
      <c r="C145"/>
      <c r="D145"/>
      <c r="E145"/>
      <c r="F145"/>
      <c r="G145"/>
    </row>
    <row r="146" spans="2:7" x14ac:dyDescent="0.25">
      <c r="B146"/>
      <c r="C146"/>
      <c r="D146"/>
      <c r="E146"/>
      <c r="F146"/>
      <c r="G146"/>
    </row>
    <row r="147" spans="2:7" x14ac:dyDescent="0.25">
      <c r="B147"/>
      <c r="C147"/>
      <c r="D147"/>
      <c r="E147"/>
      <c r="F147"/>
      <c r="G147"/>
    </row>
    <row r="148" spans="2:7" x14ac:dyDescent="0.25">
      <c r="B148"/>
      <c r="C148"/>
      <c r="D148"/>
      <c r="E148"/>
      <c r="F148"/>
      <c r="G148"/>
    </row>
    <row r="149" spans="2:7" x14ac:dyDescent="0.25">
      <c r="B149"/>
      <c r="C149"/>
      <c r="D149"/>
      <c r="E149"/>
      <c r="F149"/>
      <c r="G149"/>
    </row>
    <row r="150" spans="2:7" x14ac:dyDescent="0.25">
      <c r="B150"/>
      <c r="C150"/>
      <c r="D150"/>
      <c r="E150"/>
      <c r="F150"/>
      <c r="G150"/>
    </row>
    <row r="151" spans="2:7" x14ac:dyDescent="0.25">
      <c r="B151"/>
      <c r="C151"/>
      <c r="D151"/>
      <c r="E151"/>
      <c r="F151"/>
      <c r="G151"/>
    </row>
    <row r="152" spans="2:7" x14ac:dyDescent="0.25">
      <c r="B152"/>
      <c r="C152"/>
      <c r="D152"/>
      <c r="E152"/>
      <c r="F152"/>
      <c r="G152"/>
    </row>
    <row r="153" spans="2:7" s="16" customFormat="1" x14ac:dyDescent="0.25"/>
    <row r="154" spans="2:7" s="16" customFormat="1" x14ac:dyDescent="0.25"/>
    <row r="155" spans="2:7" x14ac:dyDescent="0.25">
      <c r="B155"/>
      <c r="C155"/>
      <c r="D155"/>
      <c r="E155"/>
      <c r="F155"/>
      <c r="G155"/>
    </row>
    <row r="156" spans="2:7" x14ac:dyDescent="0.25">
      <c r="B156"/>
      <c r="C156"/>
      <c r="D156"/>
      <c r="E156"/>
      <c r="F156"/>
      <c r="G156"/>
    </row>
    <row r="157" spans="2:7" x14ac:dyDescent="0.25">
      <c r="B157"/>
      <c r="C157"/>
      <c r="D157"/>
      <c r="E157"/>
      <c r="F157"/>
      <c r="G157"/>
    </row>
    <row r="158" spans="2:7" x14ac:dyDescent="0.25">
      <c r="B158"/>
      <c r="C158"/>
      <c r="D158"/>
      <c r="E158"/>
      <c r="F158"/>
      <c r="G158"/>
    </row>
    <row r="159" spans="2:7" x14ac:dyDescent="0.25">
      <c r="B159"/>
      <c r="C159"/>
      <c r="D159"/>
      <c r="E159"/>
      <c r="F159"/>
      <c r="G159"/>
    </row>
    <row r="160" spans="2:7" x14ac:dyDescent="0.25">
      <c r="B160"/>
      <c r="C160"/>
      <c r="D160"/>
      <c r="E160"/>
      <c r="F160"/>
      <c r="G160"/>
    </row>
    <row r="161" spans="2:7" x14ac:dyDescent="0.25">
      <c r="B161"/>
      <c r="C161"/>
      <c r="D161"/>
      <c r="E161"/>
      <c r="F161"/>
      <c r="G161"/>
    </row>
    <row r="162" spans="2:7" x14ac:dyDescent="0.25">
      <c r="B162"/>
      <c r="C162"/>
      <c r="D162"/>
      <c r="E162"/>
      <c r="F162"/>
      <c r="G162"/>
    </row>
    <row r="163" spans="2:7" x14ac:dyDescent="0.25">
      <c r="B163"/>
      <c r="C163"/>
      <c r="D163"/>
      <c r="E163"/>
      <c r="F163"/>
      <c r="G163"/>
    </row>
    <row r="164" spans="2:7" x14ac:dyDescent="0.25">
      <c r="B164"/>
      <c r="C164"/>
      <c r="D164"/>
      <c r="E164"/>
      <c r="F164"/>
      <c r="G164"/>
    </row>
    <row r="165" spans="2:7" x14ac:dyDescent="0.25">
      <c r="B165"/>
      <c r="C165"/>
      <c r="D165"/>
      <c r="E165"/>
      <c r="F165"/>
      <c r="G165"/>
    </row>
    <row r="166" spans="2:7" x14ac:dyDescent="0.25">
      <c r="B166"/>
      <c r="C166"/>
      <c r="D166"/>
      <c r="E166"/>
      <c r="F166"/>
      <c r="G166"/>
    </row>
    <row r="167" spans="2:7" x14ac:dyDescent="0.25">
      <c r="B167"/>
      <c r="C167"/>
      <c r="D167"/>
      <c r="E167"/>
      <c r="F167"/>
      <c r="G167"/>
    </row>
    <row r="168" spans="2:7" x14ac:dyDescent="0.25">
      <c r="B168"/>
      <c r="C168"/>
      <c r="D168"/>
      <c r="E168"/>
      <c r="F168"/>
      <c r="G168"/>
    </row>
    <row r="169" spans="2:7" x14ac:dyDescent="0.25">
      <c r="B169"/>
      <c r="C169"/>
      <c r="D169"/>
      <c r="E169"/>
      <c r="F169"/>
      <c r="G169"/>
    </row>
    <row r="170" spans="2:7" x14ac:dyDescent="0.25">
      <c r="B170"/>
      <c r="C170"/>
      <c r="D170"/>
      <c r="E170"/>
      <c r="F170"/>
      <c r="G170"/>
    </row>
    <row r="171" spans="2:7" x14ac:dyDescent="0.25">
      <c r="B171"/>
      <c r="C171"/>
      <c r="D171"/>
      <c r="E171"/>
      <c r="F171"/>
      <c r="G171"/>
    </row>
    <row r="172" spans="2:7" x14ac:dyDescent="0.25">
      <c r="B172"/>
      <c r="C172"/>
      <c r="D172"/>
      <c r="E172"/>
      <c r="F172"/>
      <c r="G172"/>
    </row>
    <row r="173" spans="2:7" x14ac:dyDescent="0.25">
      <c r="B173"/>
      <c r="C173"/>
      <c r="D173"/>
      <c r="E173"/>
      <c r="F173"/>
      <c r="G173"/>
    </row>
    <row r="174" spans="2:7" x14ac:dyDescent="0.25">
      <c r="B174"/>
      <c r="C174"/>
      <c r="D174"/>
      <c r="E174"/>
      <c r="F174"/>
      <c r="G174"/>
    </row>
    <row r="175" spans="2:7" x14ac:dyDescent="0.25">
      <c r="B175"/>
      <c r="C175"/>
      <c r="D175"/>
      <c r="E175"/>
      <c r="F175"/>
      <c r="G175"/>
    </row>
    <row r="176" spans="2:7" x14ac:dyDescent="0.25">
      <c r="B176"/>
      <c r="C176"/>
      <c r="D176"/>
      <c r="E176"/>
      <c r="F176"/>
      <c r="G176"/>
    </row>
    <row r="177" spans="2:7" x14ac:dyDescent="0.25">
      <c r="B177"/>
      <c r="C177"/>
      <c r="D177"/>
      <c r="E177"/>
      <c r="F177"/>
      <c r="G177"/>
    </row>
    <row r="178" spans="2:7" x14ac:dyDescent="0.25">
      <c r="B178"/>
      <c r="C178"/>
      <c r="D178"/>
      <c r="E178"/>
      <c r="F178"/>
      <c r="G178"/>
    </row>
    <row r="179" spans="2:7" x14ac:dyDescent="0.25">
      <c r="B179"/>
      <c r="C179"/>
      <c r="D179"/>
      <c r="E179"/>
      <c r="F179"/>
      <c r="G179"/>
    </row>
    <row r="180" spans="2:7" x14ac:dyDescent="0.25">
      <c r="B180"/>
      <c r="C180"/>
      <c r="D180"/>
      <c r="E180"/>
      <c r="F180"/>
      <c r="G180"/>
    </row>
    <row r="181" spans="2:7" x14ac:dyDescent="0.25">
      <c r="B181"/>
      <c r="C181"/>
      <c r="D181"/>
      <c r="E181"/>
      <c r="F181"/>
      <c r="G181"/>
    </row>
    <row r="182" spans="2:7" x14ac:dyDescent="0.25">
      <c r="B182"/>
      <c r="C182"/>
      <c r="D182"/>
      <c r="E182"/>
      <c r="F182"/>
      <c r="G182"/>
    </row>
    <row r="183" spans="2:7" x14ac:dyDescent="0.25">
      <c r="B183"/>
      <c r="C183"/>
      <c r="D183"/>
      <c r="E183"/>
      <c r="F183"/>
      <c r="G183"/>
    </row>
    <row r="184" spans="2:7" x14ac:dyDescent="0.25">
      <c r="B184"/>
      <c r="C184"/>
      <c r="D184"/>
      <c r="E184"/>
      <c r="F184"/>
      <c r="G184"/>
    </row>
    <row r="185" spans="2:7" x14ac:dyDescent="0.25">
      <c r="B185"/>
      <c r="C185"/>
      <c r="D185"/>
      <c r="E185"/>
      <c r="F185"/>
      <c r="G185"/>
    </row>
    <row r="186" spans="2:7" x14ac:dyDescent="0.25">
      <c r="B186"/>
      <c r="C186"/>
      <c r="D186"/>
      <c r="E186"/>
      <c r="F186"/>
      <c r="G186"/>
    </row>
    <row r="187" spans="2:7" x14ac:dyDescent="0.25">
      <c r="B187"/>
      <c r="C187"/>
      <c r="D187"/>
      <c r="E187"/>
      <c r="F187"/>
      <c r="G187"/>
    </row>
    <row r="188" spans="2:7" x14ac:dyDescent="0.25">
      <c r="B188"/>
      <c r="C188"/>
      <c r="D188"/>
      <c r="E188"/>
      <c r="F188"/>
      <c r="G188"/>
    </row>
    <row r="189" spans="2:7" x14ac:dyDescent="0.25">
      <c r="B189"/>
      <c r="C189"/>
      <c r="D189"/>
      <c r="E189"/>
      <c r="F189"/>
      <c r="G189"/>
    </row>
    <row r="190" spans="2:7" x14ac:dyDescent="0.25">
      <c r="B190"/>
      <c r="C190"/>
      <c r="D190"/>
      <c r="E190"/>
      <c r="F190"/>
      <c r="G190"/>
    </row>
    <row r="191" spans="2:7" x14ac:dyDescent="0.25">
      <c r="B191"/>
      <c r="C191"/>
      <c r="D191"/>
      <c r="E191"/>
      <c r="F191"/>
      <c r="G191"/>
    </row>
    <row r="192" spans="2:7" x14ac:dyDescent="0.25">
      <c r="B192"/>
      <c r="C192"/>
      <c r="D192"/>
      <c r="E192"/>
      <c r="F192"/>
      <c r="G192"/>
    </row>
    <row r="193" spans="2:7" x14ac:dyDescent="0.25">
      <c r="B193"/>
      <c r="C193"/>
      <c r="D193"/>
      <c r="E193"/>
      <c r="F193"/>
      <c r="G193"/>
    </row>
    <row r="194" spans="2:7" x14ac:dyDescent="0.25">
      <c r="B194"/>
      <c r="C194"/>
      <c r="D194"/>
      <c r="E194"/>
      <c r="F194"/>
      <c r="G194"/>
    </row>
    <row r="195" spans="2:7" x14ac:dyDescent="0.25">
      <c r="B195"/>
      <c r="C195"/>
      <c r="D195"/>
      <c r="E195"/>
      <c r="F195"/>
      <c r="G195"/>
    </row>
    <row r="196" spans="2:7" x14ac:dyDescent="0.25">
      <c r="B196"/>
      <c r="C196"/>
      <c r="D196"/>
      <c r="E196"/>
      <c r="F196"/>
      <c r="G196"/>
    </row>
    <row r="197" spans="2:7" x14ac:dyDescent="0.25">
      <c r="B197"/>
      <c r="C197"/>
      <c r="D197"/>
      <c r="E197"/>
      <c r="F197"/>
      <c r="G197"/>
    </row>
    <row r="198" spans="2:7" x14ac:dyDescent="0.25">
      <c r="B198"/>
      <c r="C198"/>
      <c r="D198"/>
      <c r="E198"/>
      <c r="F198"/>
      <c r="G198"/>
    </row>
    <row r="199" spans="2:7" x14ac:dyDescent="0.25">
      <c r="B199"/>
      <c r="C199"/>
      <c r="D199"/>
      <c r="E199"/>
      <c r="F199"/>
      <c r="G199"/>
    </row>
    <row r="200" spans="2:7" x14ac:dyDescent="0.25">
      <c r="B200"/>
      <c r="C200"/>
      <c r="D200"/>
      <c r="E200"/>
      <c r="F200"/>
      <c r="G200"/>
    </row>
    <row r="201" spans="2:7" x14ac:dyDescent="0.25">
      <c r="B201"/>
      <c r="C201"/>
      <c r="D201"/>
      <c r="E201"/>
      <c r="F201"/>
      <c r="G201"/>
    </row>
    <row r="202" spans="2:7" x14ac:dyDescent="0.25">
      <c r="B202"/>
      <c r="C202"/>
      <c r="D202"/>
      <c r="E202"/>
      <c r="F202"/>
      <c r="G202"/>
    </row>
    <row r="203" spans="2:7" x14ac:dyDescent="0.25">
      <c r="B203"/>
      <c r="C203"/>
      <c r="D203"/>
      <c r="E203"/>
      <c r="F203"/>
      <c r="G203"/>
    </row>
    <row r="204" spans="2:7" x14ac:dyDescent="0.25">
      <c r="B204"/>
      <c r="C204"/>
      <c r="D204"/>
      <c r="E204"/>
      <c r="F204"/>
      <c r="G204"/>
    </row>
    <row r="205" spans="2:7" x14ac:dyDescent="0.25">
      <c r="B205"/>
      <c r="C205"/>
      <c r="D205"/>
      <c r="E205"/>
      <c r="F205"/>
      <c r="G205"/>
    </row>
    <row r="206" spans="2:7" x14ac:dyDescent="0.25">
      <c r="B206"/>
      <c r="C206"/>
      <c r="D206"/>
      <c r="E206"/>
      <c r="F206"/>
      <c r="G206"/>
    </row>
    <row r="207" spans="2:7" x14ac:dyDescent="0.25">
      <c r="B207"/>
      <c r="C207"/>
      <c r="D207"/>
      <c r="E207"/>
      <c r="F207"/>
      <c r="G207"/>
    </row>
    <row r="208" spans="2:7" x14ac:dyDescent="0.25">
      <c r="B208"/>
      <c r="C208"/>
      <c r="D208"/>
      <c r="E208"/>
      <c r="F208"/>
      <c r="G208"/>
    </row>
    <row r="209" spans="2:7" x14ac:dyDescent="0.25">
      <c r="B209"/>
      <c r="C209"/>
      <c r="D209"/>
      <c r="E209"/>
      <c r="F209"/>
      <c r="G209"/>
    </row>
    <row r="210" spans="2:7" x14ac:dyDescent="0.25">
      <c r="B210"/>
      <c r="C210"/>
      <c r="D210"/>
      <c r="E210"/>
      <c r="F210"/>
      <c r="G210"/>
    </row>
    <row r="211" spans="2:7" x14ac:dyDescent="0.25">
      <c r="B211"/>
      <c r="C211"/>
      <c r="D211"/>
      <c r="E211"/>
      <c r="F211"/>
      <c r="G211"/>
    </row>
    <row r="212" spans="2:7" x14ac:dyDescent="0.25">
      <c r="B212"/>
      <c r="C212"/>
      <c r="D212"/>
      <c r="E212"/>
      <c r="F212"/>
      <c r="G212"/>
    </row>
    <row r="213" spans="2:7" x14ac:dyDescent="0.25">
      <c r="B213"/>
      <c r="C213"/>
      <c r="D213"/>
      <c r="E213"/>
      <c r="F213"/>
      <c r="G213"/>
    </row>
    <row r="214" spans="2:7" x14ac:dyDescent="0.25">
      <c r="B214"/>
      <c r="C214"/>
      <c r="D214"/>
      <c r="E214"/>
      <c r="F214"/>
      <c r="G214"/>
    </row>
    <row r="215" spans="2:7" x14ac:dyDescent="0.25">
      <c r="B215"/>
      <c r="C215"/>
      <c r="D215"/>
      <c r="E215"/>
      <c r="F215"/>
      <c r="G215"/>
    </row>
    <row r="216" spans="2:7" x14ac:dyDescent="0.25">
      <c r="B216"/>
      <c r="C216"/>
      <c r="D216"/>
      <c r="E216"/>
      <c r="F216"/>
      <c r="G216"/>
    </row>
    <row r="217" spans="2:7" x14ac:dyDescent="0.25">
      <c r="B217"/>
      <c r="C217"/>
      <c r="D217"/>
      <c r="E217"/>
      <c r="F217"/>
      <c r="G217"/>
    </row>
    <row r="218" spans="2:7" x14ac:dyDescent="0.25">
      <c r="B218"/>
      <c r="C218"/>
      <c r="D218"/>
      <c r="E218"/>
      <c r="F218"/>
      <c r="G218"/>
    </row>
    <row r="219" spans="2:7" x14ac:dyDescent="0.25">
      <c r="B219"/>
      <c r="C219"/>
      <c r="D219"/>
      <c r="E219"/>
      <c r="F219"/>
      <c r="G219"/>
    </row>
    <row r="220" spans="2:7" x14ac:dyDescent="0.25">
      <c r="B220"/>
      <c r="C220"/>
      <c r="D220"/>
      <c r="E220"/>
      <c r="F220"/>
      <c r="G220"/>
    </row>
    <row r="221" spans="2:7" x14ac:dyDescent="0.25">
      <c r="B221"/>
      <c r="C221"/>
      <c r="D221"/>
      <c r="E221"/>
      <c r="F221"/>
      <c r="G221"/>
    </row>
    <row r="222" spans="2:7" x14ac:dyDescent="0.25">
      <c r="B222"/>
      <c r="C222"/>
      <c r="D222"/>
      <c r="E222"/>
      <c r="F222"/>
      <c r="G222"/>
    </row>
    <row r="223" spans="2:7" x14ac:dyDescent="0.25">
      <c r="B223"/>
      <c r="C223"/>
      <c r="D223"/>
      <c r="E223"/>
      <c r="F223"/>
      <c r="G223"/>
    </row>
    <row r="224" spans="2:7" x14ac:dyDescent="0.25">
      <c r="B224"/>
      <c r="C224"/>
      <c r="D224"/>
      <c r="E224"/>
      <c r="F224"/>
      <c r="G224"/>
    </row>
    <row r="225" spans="2:7" x14ac:dyDescent="0.25">
      <c r="B225"/>
      <c r="C225"/>
      <c r="D225"/>
      <c r="E225"/>
      <c r="F225"/>
      <c r="G225"/>
    </row>
    <row r="226" spans="2:7" x14ac:dyDescent="0.25">
      <c r="B226"/>
      <c r="C226"/>
      <c r="D226"/>
      <c r="E226"/>
      <c r="F226"/>
      <c r="G226"/>
    </row>
    <row r="227" spans="2:7" x14ac:dyDescent="0.25">
      <c r="B227"/>
      <c r="C227"/>
      <c r="D227"/>
      <c r="E227"/>
      <c r="F227"/>
      <c r="G227"/>
    </row>
    <row r="228" spans="2:7" x14ac:dyDescent="0.25">
      <c r="B228"/>
      <c r="C228"/>
      <c r="D228"/>
      <c r="E228"/>
      <c r="F228"/>
      <c r="G228"/>
    </row>
    <row r="229" spans="2:7" x14ac:dyDescent="0.25">
      <c r="B229"/>
      <c r="C229"/>
      <c r="D229"/>
      <c r="E229"/>
      <c r="F229"/>
      <c r="G229"/>
    </row>
    <row r="230" spans="2:7" x14ac:dyDescent="0.25">
      <c r="B230"/>
      <c r="C230"/>
      <c r="D230"/>
      <c r="E230"/>
      <c r="F230"/>
      <c r="G230"/>
    </row>
    <row r="231" spans="2:7" x14ac:dyDescent="0.25">
      <c r="B231"/>
      <c r="C231"/>
      <c r="D231"/>
      <c r="E231"/>
      <c r="F231"/>
      <c r="G231"/>
    </row>
    <row r="232" spans="2:7" x14ac:dyDescent="0.25">
      <c r="B232"/>
      <c r="C232"/>
      <c r="D232"/>
      <c r="E232"/>
      <c r="F232"/>
      <c r="G232"/>
    </row>
    <row r="233" spans="2:7" x14ac:dyDescent="0.25">
      <c r="B233"/>
      <c r="C233"/>
      <c r="D233"/>
      <c r="E233"/>
      <c r="F233"/>
      <c r="G233"/>
    </row>
    <row r="234" spans="2:7" x14ac:dyDescent="0.25">
      <c r="B234"/>
      <c r="C234"/>
      <c r="D234"/>
      <c r="E234"/>
      <c r="F234"/>
      <c r="G234"/>
    </row>
    <row r="235" spans="2:7" x14ac:dyDescent="0.25">
      <c r="B235"/>
      <c r="C235"/>
      <c r="D235"/>
      <c r="E235"/>
      <c r="F235"/>
      <c r="G235"/>
    </row>
    <row r="236" spans="2:7" x14ac:dyDescent="0.25">
      <c r="B236"/>
      <c r="C236"/>
      <c r="D236"/>
      <c r="E236"/>
      <c r="F236"/>
      <c r="G236"/>
    </row>
    <row r="237" spans="2:7" x14ac:dyDescent="0.25">
      <c r="B237"/>
      <c r="C237"/>
      <c r="D237"/>
      <c r="E237"/>
      <c r="F237"/>
      <c r="G237"/>
    </row>
    <row r="238" spans="2:7" x14ac:dyDescent="0.25">
      <c r="B238"/>
      <c r="C238"/>
      <c r="D238"/>
      <c r="E238"/>
      <c r="F238"/>
      <c r="G238"/>
    </row>
    <row r="239" spans="2:7" x14ac:dyDescent="0.25">
      <c r="B239"/>
      <c r="C239"/>
      <c r="D239"/>
      <c r="E239"/>
      <c r="F239"/>
      <c r="G239"/>
    </row>
    <row r="240" spans="2:7" x14ac:dyDescent="0.25">
      <c r="B240"/>
      <c r="C240"/>
      <c r="D240"/>
      <c r="E240"/>
      <c r="F240"/>
      <c r="G240"/>
    </row>
    <row r="241" spans="2:7" x14ac:dyDescent="0.25">
      <c r="B241"/>
      <c r="C241"/>
      <c r="D241"/>
      <c r="E241"/>
      <c r="F241"/>
      <c r="G241"/>
    </row>
    <row r="242" spans="2:7" x14ac:dyDescent="0.25">
      <c r="B242"/>
      <c r="C242"/>
      <c r="D242"/>
      <c r="E242"/>
      <c r="F242"/>
      <c r="G242"/>
    </row>
    <row r="243" spans="2:7" x14ac:dyDescent="0.25">
      <c r="B243"/>
      <c r="C243"/>
      <c r="D243"/>
      <c r="E243"/>
      <c r="F243"/>
      <c r="G243"/>
    </row>
    <row r="244" spans="2:7" x14ac:dyDescent="0.25">
      <c r="B244"/>
      <c r="C244"/>
      <c r="D244"/>
      <c r="E244"/>
      <c r="F244"/>
      <c r="G244"/>
    </row>
    <row r="245" spans="2:7" x14ac:dyDescent="0.25">
      <c r="B245"/>
      <c r="C245"/>
      <c r="D245"/>
      <c r="E245"/>
      <c r="F245"/>
      <c r="G245"/>
    </row>
    <row r="246" spans="2:7" x14ac:dyDescent="0.25">
      <c r="B246"/>
      <c r="C246"/>
      <c r="D246"/>
      <c r="E246"/>
      <c r="F246"/>
      <c r="G246"/>
    </row>
    <row r="247" spans="2:7" x14ac:dyDescent="0.25">
      <c r="B247"/>
      <c r="C247"/>
      <c r="D247"/>
      <c r="E247"/>
      <c r="F247"/>
      <c r="G247"/>
    </row>
    <row r="248" spans="2:7" x14ac:dyDescent="0.25">
      <c r="B248"/>
      <c r="C248"/>
      <c r="D248"/>
      <c r="E248"/>
      <c r="F248"/>
      <c r="G248"/>
    </row>
    <row r="249" spans="2:7" x14ac:dyDescent="0.25">
      <c r="B249"/>
      <c r="C249"/>
      <c r="D249"/>
      <c r="E249"/>
      <c r="F249"/>
      <c r="G249"/>
    </row>
    <row r="250" spans="2:7" x14ac:dyDescent="0.25">
      <c r="B250"/>
      <c r="C250"/>
      <c r="D250"/>
      <c r="E250"/>
      <c r="F250"/>
      <c r="G250"/>
    </row>
    <row r="251" spans="2:7" x14ac:dyDescent="0.25">
      <c r="B251"/>
      <c r="C251"/>
      <c r="D251"/>
      <c r="E251"/>
      <c r="F251"/>
      <c r="G251"/>
    </row>
    <row r="252" spans="2:7" x14ac:dyDescent="0.25">
      <c r="B252"/>
      <c r="C252"/>
      <c r="D252"/>
      <c r="E252"/>
      <c r="F252"/>
      <c r="G252"/>
    </row>
    <row r="253" spans="2:7" x14ac:dyDescent="0.25">
      <c r="B253"/>
      <c r="C253"/>
      <c r="D253"/>
      <c r="E253"/>
      <c r="F253"/>
      <c r="G253"/>
    </row>
    <row r="254" spans="2:7" x14ac:dyDescent="0.25">
      <c r="B254"/>
      <c r="C254"/>
      <c r="D254"/>
      <c r="E254"/>
      <c r="F254"/>
      <c r="G254"/>
    </row>
    <row r="255" spans="2:7" x14ac:dyDescent="0.25">
      <c r="B255"/>
      <c r="C255"/>
      <c r="D255"/>
      <c r="E255"/>
      <c r="F255"/>
      <c r="G255"/>
    </row>
    <row r="256" spans="2:7" x14ac:dyDescent="0.25">
      <c r="B256"/>
      <c r="C256"/>
      <c r="D256"/>
      <c r="E256"/>
      <c r="F256"/>
      <c r="G256"/>
    </row>
    <row r="257" spans="2:7" x14ac:dyDescent="0.25">
      <c r="B257"/>
      <c r="C257"/>
      <c r="D257"/>
      <c r="E257"/>
      <c r="F257"/>
      <c r="G257"/>
    </row>
    <row r="258" spans="2:7" x14ac:dyDescent="0.25">
      <c r="B258"/>
      <c r="C258"/>
      <c r="D258"/>
      <c r="E258"/>
      <c r="F258"/>
      <c r="G258"/>
    </row>
    <row r="259" spans="2:7" x14ac:dyDescent="0.25">
      <c r="B259"/>
      <c r="C259"/>
      <c r="D259"/>
      <c r="E259"/>
      <c r="F259"/>
      <c r="G259"/>
    </row>
    <row r="260" spans="2:7" x14ac:dyDescent="0.25">
      <c r="B260"/>
      <c r="C260"/>
      <c r="D260"/>
      <c r="E260"/>
      <c r="F260"/>
      <c r="G260"/>
    </row>
    <row r="261" spans="2:7" x14ac:dyDescent="0.25">
      <c r="B261"/>
      <c r="C261"/>
      <c r="D261"/>
      <c r="E261"/>
      <c r="F261"/>
      <c r="G261"/>
    </row>
    <row r="262" spans="2:7" x14ac:dyDescent="0.25">
      <c r="B262"/>
      <c r="C262"/>
      <c r="D262"/>
      <c r="E262"/>
      <c r="F262"/>
      <c r="G262"/>
    </row>
    <row r="263" spans="2:7" x14ac:dyDescent="0.25">
      <c r="B263"/>
      <c r="C263"/>
      <c r="D263"/>
      <c r="E263"/>
      <c r="F263"/>
      <c r="G263"/>
    </row>
    <row r="264" spans="2:7" x14ac:dyDescent="0.25">
      <c r="B264"/>
      <c r="C264"/>
      <c r="D264"/>
      <c r="E264"/>
      <c r="F264"/>
      <c r="G264"/>
    </row>
    <row r="265" spans="2:7" x14ac:dyDescent="0.25">
      <c r="B265"/>
      <c r="C265"/>
      <c r="D265"/>
      <c r="E265"/>
      <c r="F265"/>
      <c r="G265"/>
    </row>
    <row r="266" spans="2:7" x14ac:dyDescent="0.25">
      <c r="B266"/>
      <c r="C266"/>
      <c r="D266"/>
      <c r="E266"/>
      <c r="F266"/>
      <c r="G266"/>
    </row>
    <row r="267" spans="2:7" x14ac:dyDescent="0.25">
      <c r="B267"/>
      <c r="C267"/>
      <c r="D267"/>
      <c r="E267"/>
      <c r="F267"/>
      <c r="G267"/>
    </row>
    <row r="268" spans="2:7" x14ac:dyDescent="0.25">
      <c r="B268"/>
      <c r="C268"/>
      <c r="D268"/>
      <c r="E268"/>
      <c r="F268"/>
      <c r="G268"/>
    </row>
    <row r="269" spans="2:7" x14ac:dyDescent="0.25">
      <c r="B269"/>
      <c r="C269"/>
      <c r="D269"/>
      <c r="E269"/>
      <c r="F269"/>
      <c r="G269"/>
    </row>
    <row r="270" spans="2:7" x14ac:dyDescent="0.25">
      <c r="B270"/>
      <c r="C270"/>
      <c r="D270"/>
      <c r="E270"/>
      <c r="F270"/>
      <c r="G270"/>
    </row>
    <row r="271" spans="2:7" x14ac:dyDescent="0.25">
      <c r="B271"/>
      <c r="C271"/>
      <c r="D271"/>
      <c r="E271"/>
      <c r="F271"/>
      <c r="G271"/>
    </row>
    <row r="272" spans="2:7" x14ac:dyDescent="0.25">
      <c r="B272"/>
      <c r="C272"/>
      <c r="D272"/>
      <c r="E272"/>
      <c r="F272"/>
      <c r="G272"/>
    </row>
    <row r="273" spans="2:7" x14ac:dyDescent="0.25">
      <c r="B273"/>
      <c r="C273"/>
      <c r="D273"/>
      <c r="E273"/>
      <c r="F273"/>
      <c r="G273"/>
    </row>
    <row r="274" spans="2:7" x14ac:dyDescent="0.25">
      <c r="B274"/>
      <c r="C274"/>
      <c r="D274"/>
      <c r="E274"/>
      <c r="F274"/>
      <c r="G274"/>
    </row>
    <row r="275" spans="2:7" x14ac:dyDescent="0.25">
      <c r="B275"/>
      <c r="C275"/>
      <c r="D275"/>
      <c r="E275"/>
      <c r="F275"/>
      <c r="G275"/>
    </row>
    <row r="276" spans="2:7" x14ac:dyDescent="0.25">
      <c r="B276"/>
      <c r="C276"/>
      <c r="D276"/>
      <c r="E276"/>
      <c r="F276"/>
      <c r="G276"/>
    </row>
    <row r="277" spans="2:7" x14ac:dyDescent="0.25">
      <c r="B277"/>
      <c r="C277"/>
      <c r="D277"/>
      <c r="E277"/>
      <c r="F277"/>
      <c r="G277"/>
    </row>
  </sheetData>
  <mergeCells count="1">
    <mergeCell ref="A1:G1"/>
  </mergeCells>
  <printOptions horizontalCentered="1" verticalCentered="1"/>
  <pageMargins left="0.5" right="0.5" top="0.5" bottom="0.42" header="0.5" footer="0.39"/>
  <pageSetup scale="83" fitToHeight="2" orientation="portrait" r:id="rId1"/>
  <rowBreaks count="1" manualBreakCount="1">
    <brk id="10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7"/>
  <sheetViews>
    <sheetView workbookViewId="0">
      <selection activeCell="I9" sqref="I9"/>
    </sheetView>
  </sheetViews>
  <sheetFormatPr defaultRowHeight="15" x14ac:dyDescent="0.25"/>
  <cols>
    <col min="1" max="1" width="55" customWidth="1"/>
    <col min="2" max="7" width="8.7109375" style="1" customWidth="1"/>
    <col min="9" max="9" width="10.7109375" bestFit="1" customWidth="1"/>
  </cols>
  <sheetData>
    <row r="1" spans="1:15" ht="21" x14ac:dyDescent="0.35">
      <c r="A1" s="87" t="s">
        <v>50</v>
      </c>
      <c r="B1" s="88"/>
      <c r="C1" s="88"/>
      <c r="D1" s="88"/>
      <c r="E1" s="88"/>
      <c r="F1" s="88"/>
      <c r="G1" s="89"/>
    </row>
    <row r="2" spans="1:15" ht="15" customHeight="1" x14ac:dyDescent="0.35">
      <c r="A2" s="29"/>
      <c r="B2" s="26"/>
      <c r="C2" s="26"/>
      <c r="D2" s="26"/>
      <c r="E2" s="26"/>
      <c r="F2" s="26"/>
      <c r="G2" s="42" t="s">
        <v>57</v>
      </c>
      <c r="I2" s="41">
        <f>G5/'Statewide Totals Check'!G5</f>
        <v>0.16666666666666666</v>
      </c>
      <c r="J2" t="s">
        <v>78</v>
      </c>
    </row>
    <row r="3" spans="1:15" x14ac:dyDescent="0.25">
      <c r="A3" s="30"/>
      <c r="B3" s="31">
        <v>2017</v>
      </c>
      <c r="C3" s="31">
        <v>2018</v>
      </c>
      <c r="D3" s="31">
        <v>2019</v>
      </c>
      <c r="E3" s="31">
        <v>2020</v>
      </c>
      <c r="F3" s="31">
        <v>2021</v>
      </c>
      <c r="G3" s="32" t="s">
        <v>58</v>
      </c>
      <c r="J3" s="1">
        <v>2017</v>
      </c>
      <c r="K3" s="1">
        <v>2018</v>
      </c>
      <c r="L3" s="1">
        <v>2019</v>
      </c>
      <c r="M3" s="1">
        <v>2020</v>
      </c>
      <c r="N3" s="1">
        <v>2021</v>
      </c>
    </row>
    <row r="4" spans="1:15" ht="4.5" customHeight="1" x14ac:dyDescent="0.25">
      <c r="A4" s="33"/>
      <c r="B4" s="34"/>
      <c r="C4" s="34"/>
      <c r="D4" s="34"/>
      <c r="E4" s="34"/>
      <c r="F4" s="34"/>
      <c r="G4" s="35"/>
    </row>
    <row r="5" spans="1:15" x14ac:dyDescent="0.25">
      <c r="A5" s="3" t="s">
        <v>9</v>
      </c>
      <c r="B5" s="4">
        <v>40</v>
      </c>
      <c r="C5" s="4">
        <v>34</v>
      </c>
      <c r="D5" s="4">
        <v>46</v>
      </c>
      <c r="E5" s="4">
        <v>34</v>
      </c>
      <c r="F5" s="4">
        <v>44</v>
      </c>
      <c r="G5" s="5">
        <f>SUM(B5:F5)</f>
        <v>198</v>
      </c>
      <c r="H5" s="76"/>
      <c r="I5" t="s">
        <v>11</v>
      </c>
      <c r="J5">
        <v>196.71200000000002</v>
      </c>
      <c r="K5">
        <v>199.06900000000002</v>
      </c>
      <c r="L5">
        <v>201.03100000000001</v>
      </c>
      <c r="M5">
        <v>204.01399999999998</v>
      </c>
      <c r="N5">
        <v>210.983</v>
      </c>
      <c r="O5">
        <f>SUM(J5:N5)</f>
        <v>1011.8090000000002</v>
      </c>
    </row>
    <row r="6" spans="1:15" x14ac:dyDescent="0.25">
      <c r="A6" s="3" t="s">
        <v>10</v>
      </c>
      <c r="B6" s="17">
        <v>20.334295823335637</v>
      </c>
      <c r="C6" s="17">
        <v>17.079505096222917</v>
      </c>
      <c r="D6" s="17">
        <f t="shared" ref="D6" si="0">D5/L$5*100</f>
        <v>22.88204306798454</v>
      </c>
      <c r="E6" s="17">
        <f t="shared" ref="E6" si="1">E5/M$5*100</f>
        <v>16.665522954307058</v>
      </c>
      <c r="F6" s="17">
        <f t="shared" ref="F6" si="2">F5/N$5*100</f>
        <v>20.854760810112662</v>
      </c>
      <c r="G6" s="18">
        <f t="shared" ref="G6" si="3">G5/O$5*100</f>
        <v>19.568910733152201</v>
      </c>
      <c r="I6" t="s">
        <v>77</v>
      </c>
      <c r="O6" s="41">
        <f>O5/'Statewide Totals Check'!O5</f>
        <v>0.1125972224633356</v>
      </c>
    </row>
    <row r="7" spans="1:15" ht="4.5" customHeight="1" x14ac:dyDescent="0.25">
      <c r="A7" s="7"/>
      <c r="B7" s="8"/>
      <c r="C7" s="8"/>
      <c r="D7" s="8"/>
      <c r="E7" s="8"/>
      <c r="F7" s="8"/>
      <c r="G7" s="9"/>
    </row>
    <row r="8" spans="1:15" x14ac:dyDescent="0.25">
      <c r="A8" s="3" t="s">
        <v>16</v>
      </c>
      <c r="B8" s="4">
        <v>16</v>
      </c>
      <c r="C8" s="4">
        <v>10</v>
      </c>
      <c r="D8" s="4">
        <v>13</v>
      </c>
      <c r="E8" s="4">
        <v>11</v>
      </c>
      <c r="F8" s="4">
        <v>18</v>
      </c>
      <c r="G8" s="5">
        <f>SUM(B8:F8)</f>
        <v>68</v>
      </c>
    </row>
    <row r="9" spans="1:15" x14ac:dyDescent="0.25">
      <c r="A9" s="3" t="s">
        <v>17</v>
      </c>
      <c r="B9" s="17">
        <v>8.1337183293342541</v>
      </c>
      <c r="C9" s="17">
        <v>5.0233838518302694</v>
      </c>
      <c r="D9" s="17">
        <f t="shared" ref="D9" si="4">D8/L$5*100</f>
        <v>6.4666643452999786</v>
      </c>
      <c r="E9" s="17">
        <f>E8/M$5*100</f>
        <v>5.3917868381581666</v>
      </c>
      <c r="F9" s="17">
        <f>F8/N$5*100</f>
        <v>8.5314930586824538</v>
      </c>
      <c r="G9" s="18">
        <f t="shared" ref="G9" si="5">G8/O$5*100</f>
        <v>6.7206360093654025</v>
      </c>
    </row>
    <row r="10" spans="1:15" x14ac:dyDescent="0.25">
      <c r="A10" s="12" t="s">
        <v>13</v>
      </c>
      <c r="B10" s="51">
        <v>0.4</v>
      </c>
      <c r="C10" s="51">
        <v>0.29411764705882354</v>
      </c>
      <c r="D10" s="51">
        <f t="shared" ref="D10:E10" si="6">D8/D$5</f>
        <v>0.28260869565217389</v>
      </c>
      <c r="E10" s="51">
        <f t="shared" si="6"/>
        <v>0.3235294117647059</v>
      </c>
      <c r="F10" s="51">
        <f t="shared" ref="F10" si="7">F8/F$5</f>
        <v>0.40909090909090912</v>
      </c>
      <c r="G10" s="14">
        <f t="shared" ref="G10" si="8">G8/G$5</f>
        <v>0.34343434343434343</v>
      </c>
    </row>
    <row r="11" spans="1:15" ht="4.5" customHeight="1" x14ac:dyDescent="0.25">
      <c r="A11" s="7"/>
      <c r="B11" s="8"/>
      <c r="C11" s="8"/>
      <c r="D11" s="8"/>
      <c r="E11" s="8"/>
      <c r="F11" s="8"/>
      <c r="G11" s="9"/>
    </row>
    <row r="12" spans="1:15" x14ac:dyDescent="0.25">
      <c r="A12" s="3" t="s">
        <v>86</v>
      </c>
      <c r="B12" s="4">
        <v>11</v>
      </c>
      <c r="C12" s="4">
        <v>10</v>
      </c>
      <c r="D12" s="4">
        <v>11</v>
      </c>
      <c r="E12" s="4">
        <v>5</v>
      </c>
      <c r="F12" s="4">
        <v>8</v>
      </c>
      <c r="G12" s="5">
        <f>SUM(B12:F12)</f>
        <v>45</v>
      </c>
    </row>
    <row r="13" spans="1:15" x14ac:dyDescent="0.25">
      <c r="A13" s="3" t="s">
        <v>87</v>
      </c>
      <c r="B13" s="24">
        <v>5.5919313514173004</v>
      </c>
      <c r="C13" s="24">
        <v>5.0233838518302694</v>
      </c>
      <c r="D13" s="24">
        <f t="shared" ref="D13" si="9">D12/L$5*100</f>
        <v>5.4717929075615199</v>
      </c>
      <c r="E13" s="24">
        <f t="shared" ref="E13" si="10">E12/M$5*100</f>
        <v>2.4508121991628027</v>
      </c>
      <c r="F13" s="24">
        <f t="shared" ref="F13" si="11">F12/N$5*100</f>
        <v>3.7917746927477571</v>
      </c>
      <c r="G13" s="25">
        <f t="shared" ref="G13" si="12">G12/O$5*100</f>
        <v>4.447479712080046</v>
      </c>
    </row>
    <row r="14" spans="1:15" x14ac:dyDescent="0.25">
      <c r="A14" s="12" t="s">
        <v>20</v>
      </c>
      <c r="B14" s="15">
        <v>0.27500000000000002</v>
      </c>
      <c r="C14" s="15">
        <v>0.29411764705882354</v>
      </c>
      <c r="D14" s="15">
        <f t="shared" ref="D14:E14" si="13">D12/D$5</f>
        <v>0.2391304347826087</v>
      </c>
      <c r="E14" s="15">
        <f t="shared" si="13"/>
        <v>0.14705882352941177</v>
      </c>
      <c r="F14" s="15">
        <f t="shared" ref="F14" si="14">F12/F$5</f>
        <v>0.18181818181818182</v>
      </c>
      <c r="G14" s="36">
        <f t="shared" ref="G14" si="15">G12/G$5</f>
        <v>0.22727272727272727</v>
      </c>
    </row>
    <row r="15" spans="1:15" ht="4.5" customHeight="1" x14ac:dyDescent="0.25">
      <c r="A15" s="7"/>
      <c r="B15" s="8"/>
      <c r="C15" s="8"/>
      <c r="D15" s="8"/>
      <c r="E15" s="8"/>
      <c r="F15" s="8"/>
      <c r="G15" s="9"/>
    </row>
    <row r="16" spans="1:15" s="16" customFormat="1" x14ac:dyDescent="0.25">
      <c r="A16" s="22" t="s">
        <v>18</v>
      </c>
      <c r="B16" s="23">
        <v>15</v>
      </c>
      <c r="C16" s="23">
        <v>9</v>
      </c>
      <c r="D16" s="23">
        <v>19</v>
      </c>
      <c r="E16" s="23">
        <v>13</v>
      </c>
      <c r="F16" s="23">
        <v>21</v>
      </c>
      <c r="G16" s="5">
        <f>SUM(B16:F16)</f>
        <v>77</v>
      </c>
    </row>
    <row r="17" spans="1:7" s="16" customFormat="1" x14ac:dyDescent="0.25">
      <c r="A17" s="22" t="s">
        <v>19</v>
      </c>
      <c r="B17" s="24">
        <v>7.625360933750863</v>
      </c>
      <c r="C17" s="24">
        <v>4.5210454666472426</v>
      </c>
      <c r="D17" s="24">
        <f t="shared" ref="D17" si="16">D16/L$5*100</f>
        <v>9.4512786585153528</v>
      </c>
      <c r="E17" s="24">
        <f t="shared" ref="E17" si="17">E16/M$5*100</f>
        <v>6.3721117178232864</v>
      </c>
      <c r="F17" s="24">
        <f t="shared" ref="F17" si="18">F16/N$5*100</f>
        <v>9.9534085684628604</v>
      </c>
      <c r="G17" s="25">
        <f t="shared" ref="G17" si="19">G16/O$5*100</f>
        <v>7.610131951781411</v>
      </c>
    </row>
    <row r="18" spans="1:7" x14ac:dyDescent="0.25">
      <c r="A18" s="3" t="s">
        <v>81</v>
      </c>
      <c r="B18" s="51">
        <v>0.375</v>
      </c>
      <c r="C18" s="51">
        <v>0.26470588235294118</v>
      </c>
      <c r="D18" s="51">
        <f t="shared" ref="D18:E18" si="20">D16/D$5</f>
        <v>0.41304347826086957</v>
      </c>
      <c r="E18" s="51">
        <f t="shared" si="20"/>
        <v>0.38235294117647056</v>
      </c>
      <c r="F18" s="51">
        <f t="shared" ref="F18" si="21">F16/F$5</f>
        <v>0.47727272727272729</v>
      </c>
      <c r="G18" s="14">
        <f t="shared" ref="G18" si="22">G16/G$5</f>
        <v>0.3888888888888889</v>
      </c>
    </row>
    <row r="19" spans="1:7" ht="4.5" customHeight="1" x14ac:dyDescent="0.25">
      <c r="A19" s="7"/>
      <c r="B19" s="20"/>
      <c r="C19" s="20"/>
      <c r="D19" s="20"/>
      <c r="E19" s="20"/>
      <c r="F19" s="20"/>
      <c r="G19" s="21"/>
    </row>
    <row r="20" spans="1:7" x14ac:dyDescent="0.25">
      <c r="A20" s="3" t="s">
        <v>14</v>
      </c>
      <c r="B20" s="4">
        <v>14</v>
      </c>
      <c r="C20" s="4">
        <v>8</v>
      </c>
      <c r="D20" s="4">
        <v>23</v>
      </c>
      <c r="E20" s="4">
        <v>8</v>
      </c>
      <c r="F20" s="4">
        <v>22</v>
      </c>
      <c r="G20" s="5">
        <f>SUM(B20:F20)</f>
        <v>75</v>
      </c>
    </row>
    <row r="21" spans="1:7" x14ac:dyDescent="0.25">
      <c r="A21" s="3" t="s">
        <v>15</v>
      </c>
      <c r="B21" s="17">
        <v>7.1170035381674728</v>
      </c>
      <c r="C21" s="17">
        <v>4.0187070814642158</v>
      </c>
      <c r="D21" s="17">
        <f t="shared" ref="D21" si="23">D20/L$5*100</f>
        <v>11.44102153399227</v>
      </c>
      <c r="E21" s="17">
        <f t="shared" ref="E21" si="24">E20/M$5*100</f>
        <v>3.9212995186604842</v>
      </c>
      <c r="F21" s="17">
        <f t="shared" ref="F21" si="25">F20/N$5*100</f>
        <v>10.427380405056331</v>
      </c>
      <c r="G21" s="18">
        <f t="shared" ref="G21" si="26">G20/O$5*100</f>
        <v>7.4124661868000761</v>
      </c>
    </row>
    <row r="22" spans="1:7" x14ac:dyDescent="0.25">
      <c r="A22" s="12" t="s">
        <v>12</v>
      </c>
      <c r="B22" s="51">
        <v>0.35</v>
      </c>
      <c r="C22" s="51">
        <v>0.23529411764705882</v>
      </c>
      <c r="D22" s="51">
        <f t="shared" ref="D22:E22" si="27">D20/D$5</f>
        <v>0.5</v>
      </c>
      <c r="E22" s="51">
        <f t="shared" si="27"/>
        <v>0.23529411764705882</v>
      </c>
      <c r="F22" s="51">
        <f t="shared" ref="F22" si="28">F20/F$5</f>
        <v>0.5</v>
      </c>
      <c r="G22" s="14">
        <f t="shared" ref="G22" si="29">G20/G$5</f>
        <v>0.37878787878787878</v>
      </c>
    </row>
    <row r="23" spans="1:7" ht="4.5" customHeight="1" x14ac:dyDescent="0.25">
      <c r="A23" s="19"/>
      <c r="B23" s="20"/>
      <c r="C23" s="20"/>
      <c r="D23" s="20"/>
      <c r="E23" s="20"/>
      <c r="F23" s="20"/>
      <c r="G23" s="21"/>
    </row>
    <row r="24" spans="1:7" x14ac:dyDescent="0.25">
      <c r="A24" s="3" t="s">
        <v>23</v>
      </c>
      <c r="B24" s="4">
        <v>5</v>
      </c>
      <c r="C24" s="4">
        <v>7</v>
      </c>
      <c r="D24" s="4">
        <v>5</v>
      </c>
      <c r="E24" s="4">
        <v>4</v>
      </c>
      <c r="F24" s="4">
        <v>8</v>
      </c>
      <c r="G24" s="5">
        <f>SUM(B24:F24)</f>
        <v>29</v>
      </c>
    </row>
    <row r="25" spans="1:7" x14ac:dyDescent="0.25">
      <c r="A25" s="3" t="s">
        <v>21</v>
      </c>
      <c r="B25" s="17">
        <v>2.5417869779169546</v>
      </c>
      <c r="C25" s="17">
        <v>3.5163686962811886</v>
      </c>
      <c r="D25" s="17">
        <f t="shared" ref="D25" si="30">D24/L$5*100</f>
        <v>2.4871785943461457</v>
      </c>
      <c r="E25" s="17">
        <f t="shared" ref="E25" si="31">E24/M$5*100</f>
        <v>1.9606497593302421</v>
      </c>
      <c r="F25" s="17">
        <f t="shared" ref="F25" si="32">F24/N$5*100</f>
        <v>3.7917746927477571</v>
      </c>
      <c r="G25" s="18">
        <f t="shared" ref="G25" si="33">G24/O$5*100</f>
        <v>2.8661535922293631</v>
      </c>
    </row>
    <row r="26" spans="1:7" x14ac:dyDescent="0.25">
      <c r="A26" s="12" t="s">
        <v>22</v>
      </c>
      <c r="B26" s="51">
        <v>0.125</v>
      </c>
      <c r="C26" s="51">
        <v>0.20588235294117646</v>
      </c>
      <c r="D26" s="51">
        <f t="shared" ref="D26:E26" si="34">D24/D$5</f>
        <v>0.10869565217391304</v>
      </c>
      <c r="E26" s="51">
        <f t="shared" si="34"/>
        <v>0.11764705882352941</v>
      </c>
      <c r="F26" s="51">
        <f t="shared" ref="F26" si="35">F24/F$5</f>
        <v>0.18181818181818182</v>
      </c>
      <c r="G26" s="14">
        <f t="shared" ref="G26" si="36">G24/G$5</f>
        <v>0.14646464646464646</v>
      </c>
    </row>
    <row r="27" spans="1:7" ht="4.5" customHeight="1" x14ac:dyDescent="0.25">
      <c r="A27" s="19"/>
      <c r="B27" s="20"/>
      <c r="C27" s="20"/>
      <c r="D27" s="20"/>
      <c r="E27" s="20"/>
      <c r="F27" s="20"/>
      <c r="G27" s="21"/>
    </row>
    <row r="28" spans="1:7" x14ac:dyDescent="0.25">
      <c r="A28" s="3" t="s">
        <v>24</v>
      </c>
      <c r="B28" s="4">
        <v>12</v>
      </c>
      <c r="C28" s="4">
        <v>7</v>
      </c>
      <c r="D28" s="4">
        <v>13</v>
      </c>
      <c r="E28" s="4">
        <v>10</v>
      </c>
      <c r="F28" s="4">
        <v>2</v>
      </c>
      <c r="G28" s="5">
        <f>SUM(B28:F28)</f>
        <v>44</v>
      </c>
    </row>
    <row r="29" spans="1:7" x14ac:dyDescent="0.25">
      <c r="A29" s="3" t="s">
        <v>25</v>
      </c>
      <c r="B29" s="17">
        <v>6.1002887470006906</v>
      </c>
      <c r="C29" s="17">
        <v>3.5163686962811886</v>
      </c>
      <c r="D29" s="17">
        <f t="shared" ref="D29" si="37">D28/L$5*100</f>
        <v>6.4666643452999786</v>
      </c>
      <c r="E29" s="17">
        <f t="shared" ref="E29" si="38">E28/M$5*100</f>
        <v>4.9016243983256054</v>
      </c>
      <c r="F29" s="17">
        <f t="shared" ref="F29" si="39">F28/N$5*100</f>
        <v>0.94794367318693928</v>
      </c>
      <c r="G29" s="18">
        <f t="shared" ref="G29" si="40">G28/O$5*100</f>
        <v>4.3486468295893781</v>
      </c>
    </row>
    <row r="30" spans="1:7" x14ac:dyDescent="0.25">
      <c r="A30" s="12" t="s">
        <v>26</v>
      </c>
      <c r="B30" s="51">
        <v>0.3</v>
      </c>
      <c r="C30" s="51">
        <v>0.20588235294117646</v>
      </c>
      <c r="D30" s="51">
        <f t="shared" ref="D30:E30" si="41">D28/D$5</f>
        <v>0.28260869565217389</v>
      </c>
      <c r="E30" s="51">
        <f t="shared" si="41"/>
        <v>0.29411764705882354</v>
      </c>
      <c r="F30" s="51">
        <f t="shared" ref="F30" si="42">F28/F$5</f>
        <v>4.5454545454545456E-2</v>
      </c>
      <c r="G30" s="14">
        <f t="shared" ref="G30" si="43">G28/G$5</f>
        <v>0.22222222222222221</v>
      </c>
    </row>
    <row r="31" spans="1:7" ht="4.5" customHeight="1" x14ac:dyDescent="0.25">
      <c r="A31" s="19"/>
      <c r="B31" s="20"/>
      <c r="C31" s="20"/>
      <c r="D31" s="20"/>
      <c r="E31" s="20"/>
      <c r="F31" s="20"/>
      <c r="G31" s="21"/>
    </row>
    <row r="32" spans="1:7" x14ac:dyDescent="0.25">
      <c r="A32" s="3" t="s">
        <v>27</v>
      </c>
      <c r="B32" s="4">
        <v>2</v>
      </c>
      <c r="C32" s="4">
        <v>2</v>
      </c>
      <c r="D32" s="4">
        <v>1</v>
      </c>
      <c r="E32" s="4">
        <v>1</v>
      </c>
      <c r="F32" s="4">
        <v>2</v>
      </c>
      <c r="G32" s="5">
        <f>SUM(B32:F32)</f>
        <v>8</v>
      </c>
    </row>
    <row r="33" spans="1:7" x14ac:dyDescent="0.25">
      <c r="A33" s="3" t="s">
        <v>28</v>
      </c>
      <c r="B33" s="17">
        <v>1.0167147911667818</v>
      </c>
      <c r="C33" s="17">
        <v>1.004676770366054</v>
      </c>
      <c r="D33" s="17">
        <f t="shared" ref="D33" si="44">D32/L$5*100</f>
        <v>0.49743571886922916</v>
      </c>
      <c r="E33" s="17">
        <f t="shared" ref="E33" si="45">E32/M$5*100</f>
        <v>0.49016243983256053</v>
      </c>
      <c r="F33" s="17">
        <f t="shared" ref="F33" si="46">F32/N$5*100</f>
        <v>0.94794367318693928</v>
      </c>
      <c r="G33" s="18">
        <f t="shared" ref="G33" si="47">G32/O$5*100</f>
        <v>0.79066305992534158</v>
      </c>
    </row>
    <row r="34" spans="1:7" x14ac:dyDescent="0.25">
      <c r="A34" s="12" t="s">
        <v>45</v>
      </c>
      <c r="B34" s="51">
        <v>0.05</v>
      </c>
      <c r="C34" s="51">
        <v>5.8823529411764705E-2</v>
      </c>
      <c r="D34" s="51">
        <f t="shared" ref="D34:E34" si="48">D32/D$5</f>
        <v>2.1739130434782608E-2</v>
      </c>
      <c r="E34" s="51">
        <f t="shared" si="48"/>
        <v>2.9411764705882353E-2</v>
      </c>
      <c r="F34" s="51">
        <f t="shared" ref="F34" si="49">F32/F$5</f>
        <v>4.5454545454545456E-2</v>
      </c>
      <c r="G34" s="14">
        <f t="shared" ref="G34" si="50">G32/G$5</f>
        <v>4.0404040404040407E-2</v>
      </c>
    </row>
    <row r="35" spans="1:7" ht="4.5" customHeight="1" x14ac:dyDescent="0.25">
      <c r="A35" s="19"/>
      <c r="B35" s="20"/>
      <c r="C35" s="20"/>
      <c r="D35" s="20"/>
      <c r="E35" s="20"/>
      <c r="F35" s="20"/>
      <c r="G35" s="21"/>
    </row>
    <row r="36" spans="1:7" x14ac:dyDescent="0.25">
      <c r="A36" s="3" t="s">
        <v>29</v>
      </c>
      <c r="B36" s="4">
        <v>0</v>
      </c>
      <c r="C36" s="4">
        <v>0</v>
      </c>
      <c r="D36" s="4">
        <v>1</v>
      </c>
      <c r="E36" s="4">
        <v>0</v>
      </c>
      <c r="F36" s="4">
        <v>0</v>
      </c>
      <c r="G36" s="5">
        <f>SUM(B36:F36)</f>
        <v>1</v>
      </c>
    </row>
    <row r="37" spans="1:7" x14ac:dyDescent="0.25">
      <c r="A37" s="3" t="s">
        <v>30</v>
      </c>
      <c r="B37" s="17">
        <v>0</v>
      </c>
      <c r="C37" s="17">
        <v>0</v>
      </c>
      <c r="D37" s="17">
        <f t="shared" ref="D37" si="51">D36/L$5*100</f>
        <v>0.49743571886922916</v>
      </c>
      <c r="E37" s="17">
        <f t="shared" ref="E37" si="52">E36/M$5*100</f>
        <v>0</v>
      </c>
      <c r="F37" s="17">
        <f t="shared" ref="F37" si="53">F36/N$5*100</f>
        <v>0</v>
      </c>
      <c r="G37" s="18">
        <f t="shared" ref="G37" si="54">G36/O$5*100</f>
        <v>9.8832882490667698E-2</v>
      </c>
    </row>
    <row r="38" spans="1:7" x14ac:dyDescent="0.25">
      <c r="A38" s="12" t="s">
        <v>46</v>
      </c>
      <c r="B38" s="51">
        <v>0</v>
      </c>
      <c r="C38" s="51">
        <v>0</v>
      </c>
      <c r="D38" s="51">
        <f t="shared" ref="D38:E38" si="55">D36/D$5</f>
        <v>2.1739130434782608E-2</v>
      </c>
      <c r="E38" s="51">
        <f t="shared" si="55"/>
        <v>0</v>
      </c>
      <c r="F38" s="51">
        <f t="shared" ref="F38" si="56">F36/F$5</f>
        <v>0</v>
      </c>
      <c r="G38" s="14">
        <f>G36/G$5</f>
        <v>5.0505050505050509E-3</v>
      </c>
    </row>
    <row r="39" spans="1:7" ht="4.5" customHeight="1" x14ac:dyDescent="0.25">
      <c r="A39" s="19"/>
      <c r="B39" s="20"/>
      <c r="C39" s="20"/>
      <c r="D39" s="20"/>
      <c r="E39" s="20"/>
      <c r="F39" s="20"/>
      <c r="G39" s="21"/>
    </row>
    <row r="40" spans="1:7" x14ac:dyDescent="0.25">
      <c r="A40" s="3" t="s">
        <v>31</v>
      </c>
      <c r="B40" s="4">
        <v>6</v>
      </c>
      <c r="C40" s="4">
        <v>3</v>
      </c>
      <c r="D40" s="4">
        <v>2</v>
      </c>
      <c r="E40" s="4">
        <v>3</v>
      </c>
      <c r="F40" s="4">
        <v>4</v>
      </c>
      <c r="G40" s="5">
        <f>SUM(B40:F40)</f>
        <v>18</v>
      </c>
    </row>
    <row r="41" spans="1:7" x14ac:dyDescent="0.25">
      <c r="A41" s="3" t="s">
        <v>32</v>
      </c>
      <c r="B41" s="17">
        <v>3.0501443735003453</v>
      </c>
      <c r="C41" s="17">
        <v>1.5070151555490807</v>
      </c>
      <c r="D41" s="17">
        <f t="shared" ref="D41" si="57">D40/L$5*100</f>
        <v>0.99487143773845832</v>
      </c>
      <c r="E41" s="17">
        <f t="shared" ref="E41" si="58">E40/M$5*100</f>
        <v>1.4704873194976815</v>
      </c>
      <c r="F41" s="17">
        <f t="shared" ref="F41" si="59">F40/N$5*100</f>
        <v>1.8958873463738786</v>
      </c>
      <c r="G41" s="18">
        <f t="shared" ref="G41" si="60">G40/O$5*100</f>
        <v>1.7789918848320183</v>
      </c>
    </row>
    <row r="42" spans="1:7" x14ac:dyDescent="0.25">
      <c r="A42" s="12" t="s">
        <v>47</v>
      </c>
      <c r="B42" s="51">
        <v>0.15</v>
      </c>
      <c r="C42" s="51">
        <v>8.8235294117647065E-2</v>
      </c>
      <c r="D42" s="51">
        <f t="shared" ref="D42:E42" si="61">D40/D$5</f>
        <v>4.3478260869565216E-2</v>
      </c>
      <c r="E42" s="51">
        <f t="shared" si="61"/>
        <v>8.8235294117647065E-2</v>
      </c>
      <c r="F42" s="51">
        <f t="shared" ref="F42" si="62">F40/F$5</f>
        <v>9.0909090909090912E-2</v>
      </c>
      <c r="G42" s="14">
        <f t="shared" ref="G42" si="63">G40/G$5</f>
        <v>9.0909090909090912E-2</v>
      </c>
    </row>
    <row r="43" spans="1:7" ht="4.5" customHeight="1" x14ac:dyDescent="0.25">
      <c r="A43" s="19"/>
      <c r="B43" s="20"/>
      <c r="C43" s="20"/>
      <c r="D43" s="20"/>
      <c r="E43" s="20"/>
      <c r="F43" s="20"/>
      <c r="G43" s="21"/>
    </row>
    <row r="44" spans="1:7" x14ac:dyDescent="0.25">
      <c r="A44" s="3" t="s">
        <v>82</v>
      </c>
      <c r="B44" s="4">
        <v>15</v>
      </c>
      <c r="C44" s="4">
        <v>16</v>
      </c>
      <c r="D44" s="4">
        <v>11</v>
      </c>
      <c r="E44" s="4">
        <v>8</v>
      </c>
      <c r="F44" s="4">
        <v>10</v>
      </c>
      <c r="G44" s="5">
        <f>SUM(B44:F44)</f>
        <v>60</v>
      </c>
    </row>
    <row r="45" spans="1:7" x14ac:dyDescent="0.25">
      <c r="A45" s="3" t="s">
        <v>33</v>
      </c>
      <c r="B45" s="17">
        <v>7.625360933750863</v>
      </c>
      <c r="C45" s="17">
        <v>8.0374141629284317</v>
      </c>
      <c r="D45" s="17">
        <f t="shared" ref="D45" si="64">D44/L$5*100</f>
        <v>5.4717929075615199</v>
      </c>
      <c r="E45" s="17">
        <f t="shared" ref="E45" si="65">E44/M$5*100</f>
        <v>3.9212995186604842</v>
      </c>
      <c r="F45" s="17">
        <f t="shared" ref="F45" si="66">F44/N$5*100</f>
        <v>4.7397183659346958</v>
      </c>
      <c r="G45" s="18">
        <f t="shared" ref="G45" si="67">G44/O$5*100</f>
        <v>5.929972949440061</v>
      </c>
    </row>
    <row r="46" spans="1:7" x14ac:dyDescent="0.25">
      <c r="A46" s="12" t="s">
        <v>34</v>
      </c>
      <c r="B46" s="51">
        <v>0.375</v>
      </c>
      <c r="C46" s="51">
        <v>0.47058823529411764</v>
      </c>
      <c r="D46" s="51">
        <f t="shared" ref="D46:E46" si="68">D44/D$5</f>
        <v>0.2391304347826087</v>
      </c>
      <c r="E46" s="51">
        <f t="shared" si="68"/>
        <v>0.23529411764705882</v>
      </c>
      <c r="F46" s="51">
        <f t="shared" ref="F46" si="69">F44/F$5</f>
        <v>0.22727272727272727</v>
      </c>
      <c r="G46" s="14">
        <f t="shared" ref="G46" si="70">G44/G$5</f>
        <v>0.30303030303030304</v>
      </c>
    </row>
    <row r="47" spans="1:7" ht="4.5" customHeight="1" x14ac:dyDescent="0.25">
      <c r="A47" s="19"/>
      <c r="B47" s="20"/>
      <c r="C47" s="20"/>
      <c r="D47" s="20"/>
      <c r="E47" s="20"/>
      <c r="F47" s="20"/>
      <c r="G47" s="21"/>
    </row>
    <row r="48" spans="1:7" x14ac:dyDescent="0.25">
      <c r="A48" s="3" t="s">
        <v>35</v>
      </c>
      <c r="B48" s="4">
        <v>13</v>
      </c>
      <c r="C48" s="4">
        <v>8</v>
      </c>
      <c r="D48" s="4">
        <v>14</v>
      </c>
      <c r="E48" s="4">
        <v>14</v>
      </c>
      <c r="F48" s="4">
        <v>17</v>
      </c>
      <c r="G48" s="5">
        <f>SUM(B48:F48)</f>
        <v>66</v>
      </c>
    </row>
    <row r="49" spans="1:7" x14ac:dyDescent="0.25">
      <c r="A49" s="3" t="s">
        <v>36</v>
      </c>
      <c r="B49" s="17">
        <v>6.6086461425840817</v>
      </c>
      <c r="C49" s="17">
        <v>4.0187070814642158</v>
      </c>
      <c r="D49" s="17">
        <f t="shared" ref="D49" si="71">D48/L$5*100</f>
        <v>6.964100064169207</v>
      </c>
      <c r="E49" s="17">
        <f t="shared" ref="E49" si="72">E48/M$5*100</f>
        <v>6.8622741576558486</v>
      </c>
      <c r="F49" s="17">
        <f t="shared" ref="F49" si="73">F48/N$5*100</f>
        <v>8.0575212220889831</v>
      </c>
      <c r="G49" s="18">
        <f t="shared" ref="G49" si="74">G48/O$5*100</f>
        <v>6.5229702443840676</v>
      </c>
    </row>
    <row r="50" spans="1:7" x14ac:dyDescent="0.25">
      <c r="A50" s="12" t="s">
        <v>37</v>
      </c>
      <c r="B50" s="51">
        <v>0.32500000000000001</v>
      </c>
      <c r="C50" s="51">
        <v>0.23529411764705882</v>
      </c>
      <c r="D50" s="51">
        <f t="shared" ref="D50:E50" si="75">D48/D$5</f>
        <v>0.30434782608695654</v>
      </c>
      <c r="E50" s="51">
        <f t="shared" si="75"/>
        <v>0.41176470588235292</v>
      </c>
      <c r="F50" s="51">
        <f t="shared" ref="F50" si="76">F48/F$5</f>
        <v>0.38636363636363635</v>
      </c>
      <c r="G50" s="14">
        <f t="shared" ref="G50" si="77">G48/G$5</f>
        <v>0.33333333333333331</v>
      </c>
    </row>
    <row r="51" spans="1:7" ht="4.5" customHeight="1" x14ac:dyDescent="0.25">
      <c r="A51" s="19"/>
      <c r="B51" s="20"/>
      <c r="C51" s="20"/>
      <c r="D51" s="20"/>
      <c r="E51" s="20"/>
      <c r="F51" s="20"/>
      <c r="G51" s="21"/>
    </row>
    <row r="52" spans="1:7" x14ac:dyDescent="0.25">
      <c r="A52" s="3" t="s">
        <v>39</v>
      </c>
      <c r="B52" s="4">
        <v>8</v>
      </c>
      <c r="C52" s="4">
        <v>11</v>
      </c>
      <c r="D52" s="4">
        <v>18</v>
      </c>
      <c r="E52" s="4">
        <v>11</v>
      </c>
      <c r="F52" s="4">
        <v>11</v>
      </c>
      <c r="G52" s="5">
        <f>SUM(B52:F52)</f>
        <v>59</v>
      </c>
    </row>
    <row r="53" spans="1:7" x14ac:dyDescent="0.25">
      <c r="A53" s="3" t="s">
        <v>40</v>
      </c>
      <c r="B53" s="17">
        <v>4.066859164667127</v>
      </c>
      <c r="C53" s="17">
        <v>5.525722237013297</v>
      </c>
      <c r="D53" s="17">
        <f t="shared" ref="D53" si="78">D52/L$5*100</f>
        <v>8.9538429396461243</v>
      </c>
      <c r="E53" s="17">
        <f t="shared" ref="E53" si="79">E52/M$5*100</f>
        <v>5.3917868381581666</v>
      </c>
      <c r="F53" s="17">
        <f t="shared" ref="F53" si="80">F52/N$5*100</f>
        <v>5.2136902025281655</v>
      </c>
      <c r="G53" s="18">
        <f t="shared" ref="G53" si="81">G52/O$5*100</f>
        <v>5.8311400669493931</v>
      </c>
    </row>
    <row r="54" spans="1:7" x14ac:dyDescent="0.25">
      <c r="A54" s="12" t="s">
        <v>41</v>
      </c>
      <c r="B54" s="51">
        <v>0.2</v>
      </c>
      <c r="C54" s="51">
        <v>0.3235294117647059</v>
      </c>
      <c r="D54" s="51">
        <f t="shared" ref="D54:E54" si="82">D52/D$5</f>
        <v>0.39130434782608697</v>
      </c>
      <c r="E54" s="51">
        <f t="shared" si="82"/>
        <v>0.3235294117647059</v>
      </c>
      <c r="F54" s="51">
        <f t="shared" ref="F54" si="83">F52/F$5</f>
        <v>0.25</v>
      </c>
      <c r="G54" s="14">
        <f t="shared" ref="G54" si="84">G52/G$5</f>
        <v>0.29797979797979796</v>
      </c>
    </row>
    <row r="55" spans="1:7" ht="4.5" customHeight="1" x14ac:dyDescent="0.25">
      <c r="A55" s="19"/>
      <c r="B55" s="20"/>
      <c r="C55" s="20"/>
      <c r="D55" s="20"/>
      <c r="E55" s="20"/>
      <c r="F55" s="20"/>
      <c r="G55" s="21"/>
    </row>
    <row r="56" spans="1:7" x14ac:dyDescent="0.25">
      <c r="A56" s="3" t="s">
        <v>42</v>
      </c>
      <c r="B56" s="4">
        <v>11</v>
      </c>
      <c r="C56" s="4">
        <v>9</v>
      </c>
      <c r="D56" s="4">
        <v>9</v>
      </c>
      <c r="E56" s="4">
        <v>8</v>
      </c>
      <c r="F56" s="4">
        <v>11</v>
      </c>
      <c r="G56" s="5">
        <f>SUM(B56:F56)</f>
        <v>48</v>
      </c>
    </row>
    <row r="57" spans="1:7" x14ac:dyDescent="0.25">
      <c r="A57" s="3" t="s">
        <v>43</v>
      </c>
      <c r="B57" s="17">
        <v>5.5919313514173004</v>
      </c>
      <c r="C57" s="17">
        <v>4.5210454666472426</v>
      </c>
      <c r="D57" s="17">
        <f t="shared" ref="D57" si="85">D56/L$5*100</f>
        <v>4.4769214698230622</v>
      </c>
      <c r="E57" s="17">
        <f t="shared" ref="E57" si="86">E56/M$5*100</f>
        <v>3.9212995186604842</v>
      </c>
      <c r="F57" s="17">
        <f t="shared" ref="F57" si="87">F56/N$5*100</f>
        <v>5.2136902025281655</v>
      </c>
      <c r="G57" s="18">
        <f t="shared" ref="G57" si="88">G56/O$5*100</f>
        <v>4.7439783595520488</v>
      </c>
    </row>
    <row r="58" spans="1:7" x14ac:dyDescent="0.25">
      <c r="A58" s="12" t="s">
        <v>44</v>
      </c>
      <c r="B58" s="51">
        <v>0.27500000000000002</v>
      </c>
      <c r="C58" s="51">
        <v>0.26470588235294118</v>
      </c>
      <c r="D58" s="51">
        <f t="shared" ref="D58:E58" si="89">D56/D$5</f>
        <v>0.19565217391304349</v>
      </c>
      <c r="E58" s="51">
        <f t="shared" si="89"/>
        <v>0.23529411764705882</v>
      </c>
      <c r="F58" s="51">
        <f t="shared" ref="F58" si="90">F56/F$5</f>
        <v>0.25</v>
      </c>
      <c r="G58" s="14">
        <f t="shared" ref="G58" si="91">G56/G$5</f>
        <v>0.24242424242424243</v>
      </c>
    </row>
    <row r="59" spans="1:7" ht="4.5" customHeight="1" x14ac:dyDescent="0.25">
      <c r="A59" s="6"/>
      <c r="B59" s="57"/>
      <c r="C59" s="57"/>
      <c r="D59" s="57"/>
      <c r="E59" s="57"/>
      <c r="F59" s="57"/>
      <c r="G59" s="11"/>
    </row>
    <row r="60" spans="1:7" x14ac:dyDescent="0.25">
      <c r="A60" s="63" t="s">
        <v>80</v>
      </c>
      <c r="B60" s="27"/>
      <c r="C60" s="27"/>
      <c r="D60" s="27"/>
      <c r="E60" s="27"/>
      <c r="F60" s="27"/>
      <c r="G60" s="27"/>
    </row>
    <row r="61" spans="1:7" x14ac:dyDescent="0.25">
      <c r="A61" s="62">
        <f>'District 1'!A61</f>
        <v>44776</v>
      </c>
      <c r="B61" s="27"/>
      <c r="C61" s="27"/>
      <c r="D61" s="27"/>
      <c r="E61" s="27"/>
      <c r="F61" s="27"/>
      <c r="G61" s="27"/>
    </row>
    <row r="62" spans="1:7" x14ac:dyDescent="0.25">
      <c r="A62" s="27"/>
      <c r="B62" s="27"/>
      <c r="C62" s="27"/>
      <c r="D62" s="27"/>
      <c r="E62" s="27"/>
      <c r="F62" s="27"/>
      <c r="G62" s="27"/>
    </row>
    <row r="63" spans="1:7" x14ac:dyDescent="0.25">
      <c r="A63" s="27"/>
      <c r="B63" s="27"/>
      <c r="C63" s="27"/>
      <c r="D63" s="27"/>
      <c r="E63" s="27"/>
      <c r="F63" s="27"/>
      <c r="G63" s="27"/>
    </row>
    <row r="64" spans="1:7" x14ac:dyDescent="0.25">
      <c r="A64" s="27"/>
      <c r="B64" s="27"/>
      <c r="C64" s="27"/>
      <c r="D64" s="27"/>
      <c r="E64" s="27"/>
      <c r="F64" s="27"/>
      <c r="G64" s="27"/>
    </row>
    <row r="65" spans="1:7" x14ac:dyDescent="0.25">
      <c r="A65" s="27"/>
      <c r="B65" s="27"/>
      <c r="C65" s="27"/>
      <c r="D65" s="27"/>
      <c r="E65" s="27"/>
      <c r="F65" s="27"/>
      <c r="G65" s="27"/>
    </row>
    <row r="66" spans="1:7" x14ac:dyDescent="0.25">
      <c r="A66" s="27"/>
      <c r="B66" s="27"/>
      <c r="C66" s="27"/>
      <c r="D66" s="27"/>
      <c r="E66" s="27"/>
      <c r="F66" s="27"/>
      <c r="G66" s="27"/>
    </row>
    <row r="67" spans="1:7" x14ac:dyDescent="0.25">
      <c r="A67" s="27"/>
      <c r="B67" s="27"/>
      <c r="C67" s="27"/>
      <c r="D67" s="27"/>
      <c r="E67" s="27"/>
      <c r="F67" s="27"/>
      <c r="G67" s="27"/>
    </row>
    <row r="68" spans="1:7" x14ac:dyDescent="0.25">
      <c r="A68" s="27"/>
      <c r="B68" s="27"/>
      <c r="C68" s="27"/>
      <c r="D68" s="27"/>
      <c r="E68" s="27"/>
      <c r="F68" s="27"/>
      <c r="G68" s="27"/>
    </row>
    <row r="69" spans="1:7" x14ac:dyDescent="0.25">
      <c r="A69" s="27"/>
      <c r="B69" s="27"/>
      <c r="C69" s="27"/>
      <c r="D69" s="27"/>
      <c r="E69" s="27"/>
      <c r="F69" s="27"/>
      <c r="G69" s="27"/>
    </row>
    <row r="70" spans="1:7" x14ac:dyDescent="0.25">
      <c r="A70" s="27"/>
      <c r="B70" s="27"/>
      <c r="C70" s="27"/>
      <c r="D70" s="27"/>
      <c r="E70" s="27"/>
      <c r="F70" s="27"/>
      <c r="G70" s="27"/>
    </row>
    <row r="71" spans="1:7" x14ac:dyDescent="0.25">
      <c r="A71" s="27"/>
      <c r="B71" s="27"/>
      <c r="C71" s="27"/>
      <c r="D71" s="27"/>
      <c r="E71" s="27"/>
      <c r="F71" s="27"/>
      <c r="G71" s="27"/>
    </row>
    <row r="72" spans="1:7" x14ac:dyDescent="0.25">
      <c r="A72" s="27"/>
      <c r="B72" s="27"/>
      <c r="C72" s="27"/>
      <c r="D72" s="27"/>
      <c r="E72" s="27"/>
      <c r="F72" s="27"/>
      <c r="G72" s="27"/>
    </row>
    <row r="73" spans="1:7" s="16" customFormat="1" x14ac:dyDescent="0.25">
      <c r="A73" s="28"/>
      <c r="B73" s="28"/>
      <c r="C73" s="28"/>
      <c r="D73" s="28"/>
      <c r="E73" s="28"/>
      <c r="F73" s="28"/>
      <c r="G73" s="28"/>
    </row>
    <row r="74" spans="1:7" s="16" customFormat="1" x14ac:dyDescent="0.25">
      <c r="A74" s="28"/>
      <c r="B74" s="28"/>
      <c r="C74" s="28"/>
      <c r="D74" s="28"/>
      <c r="E74" s="28"/>
      <c r="F74" s="28"/>
      <c r="G74" s="28"/>
    </row>
    <row r="75" spans="1:7" x14ac:dyDescent="0.25">
      <c r="A75" s="27"/>
      <c r="B75" s="27"/>
      <c r="C75" s="27"/>
      <c r="D75" s="27"/>
      <c r="E75" s="27"/>
      <c r="F75" s="27"/>
      <c r="G75" s="27"/>
    </row>
    <row r="76" spans="1:7" x14ac:dyDescent="0.25">
      <c r="A76" s="27"/>
      <c r="B76" s="27"/>
      <c r="C76" s="27"/>
      <c r="D76" s="27"/>
      <c r="E76" s="27"/>
      <c r="F76" s="27"/>
      <c r="G76" s="27"/>
    </row>
    <row r="77" spans="1:7" x14ac:dyDescent="0.25">
      <c r="A77" s="27"/>
      <c r="B77" s="27"/>
      <c r="C77" s="27"/>
      <c r="D77" s="27"/>
      <c r="E77" s="27"/>
      <c r="F77" s="27"/>
      <c r="G77" s="27"/>
    </row>
    <row r="78" spans="1:7" x14ac:dyDescent="0.25">
      <c r="A78" s="27"/>
      <c r="B78" s="27"/>
      <c r="C78" s="27"/>
      <c r="D78" s="27"/>
      <c r="E78" s="27"/>
      <c r="F78" s="27"/>
      <c r="G78" s="27"/>
    </row>
    <row r="79" spans="1:7" x14ac:dyDescent="0.25">
      <c r="A79" s="27"/>
      <c r="B79" s="27"/>
      <c r="C79" s="27"/>
      <c r="D79" s="27"/>
      <c r="E79" s="27"/>
      <c r="F79" s="27"/>
      <c r="G79" s="27"/>
    </row>
    <row r="80" spans="1:7" x14ac:dyDescent="0.25">
      <c r="A80" s="27"/>
      <c r="B80" s="27"/>
      <c r="C80" s="27"/>
      <c r="D80" s="27"/>
      <c r="E80" s="27"/>
      <c r="F80" s="27"/>
      <c r="G80" s="27"/>
    </row>
    <row r="81" spans="1:7" x14ac:dyDescent="0.25">
      <c r="A81" s="27"/>
      <c r="B81" s="27"/>
      <c r="C81" s="27"/>
      <c r="D81" s="27"/>
      <c r="E81" s="27"/>
      <c r="F81" s="27"/>
      <c r="G81" s="27"/>
    </row>
    <row r="82" spans="1:7" x14ac:dyDescent="0.25">
      <c r="A82" s="27"/>
      <c r="B82" s="27"/>
      <c r="C82" s="27"/>
      <c r="D82" s="27"/>
      <c r="E82" s="27"/>
      <c r="F82" s="27"/>
      <c r="G82" s="27"/>
    </row>
    <row r="83" spans="1:7" x14ac:dyDescent="0.25">
      <c r="A83" s="27"/>
      <c r="B83" s="27"/>
      <c r="C83" s="27"/>
      <c r="D83" s="27"/>
      <c r="E83" s="27"/>
      <c r="F83" s="27"/>
      <c r="G83" s="27"/>
    </row>
    <row r="84" spans="1:7" x14ac:dyDescent="0.25">
      <c r="A84" s="27"/>
      <c r="B84" s="27"/>
      <c r="C84" s="27"/>
      <c r="D84" s="27"/>
      <c r="E84" s="27"/>
      <c r="F84" s="27"/>
      <c r="G84" s="27"/>
    </row>
    <row r="85" spans="1:7" x14ac:dyDescent="0.25">
      <c r="B85"/>
      <c r="C85"/>
      <c r="D85"/>
      <c r="E85"/>
      <c r="F85"/>
      <c r="G85"/>
    </row>
    <row r="86" spans="1:7" x14ac:dyDescent="0.25">
      <c r="B86"/>
      <c r="C86"/>
      <c r="D86"/>
      <c r="E86"/>
      <c r="F86"/>
      <c r="G86"/>
    </row>
    <row r="87" spans="1:7" x14ac:dyDescent="0.25">
      <c r="B87"/>
      <c r="C87"/>
      <c r="D87"/>
      <c r="E87"/>
      <c r="F87"/>
      <c r="G87"/>
    </row>
    <row r="88" spans="1:7" x14ac:dyDescent="0.25">
      <c r="B88"/>
      <c r="C88"/>
      <c r="D88"/>
      <c r="E88"/>
      <c r="F88"/>
      <c r="G88"/>
    </row>
    <row r="89" spans="1:7" s="16" customFormat="1" x14ac:dyDescent="0.25"/>
    <row r="90" spans="1:7" s="16" customFormat="1" x14ac:dyDescent="0.25"/>
    <row r="91" spans="1:7" x14ac:dyDescent="0.25">
      <c r="B91"/>
      <c r="C91"/>
      <c r="D91"/>
      <c r="E91"/>
      <c r="F91"/>
      <c r="G91"/>
    </row>
    <row r="92" spans="1:7" x14ac:dyDescent="0.25">
      <c r="B92"/>
      <c r="C92"/>
      <c r="D92"/>
      <c r="E92"/>
      <c r="F92"/>
      <c r="G92"/>
    </row>
    <row r="93" spans="1:7" x14ac:dyDescent="0.25">
      <c r="B93"/>
      <c r="C93"/>
      <c r="D93"/>
      <c r="E93"/>
      <c r="F93"/>
      <c r="G93"/>
    </row>
    <row r="94" spans="1:7" x14ac:dyDescent="0.25">
      <c r="B94"/>
      <c r="C94"/>
      <c r="D94"/>
      <c r="E94"/>
      <c r="F94"/>
      <c r="G94"/>
    </row>
    <row r="95" spans="1:7" x14ac:dyDescent="0.25">
      <c r="B95"/>
      <c r="C95"/>
      <c r="D95"/>
      <c r="E95"/>
      <c r="F95"/>
      <c r="G95"/>
    </row>
    <row r="96" spans="1:7" x14ac:dyDescent="0.25">
      <c r="B96"/>
      <c r="C96"/>
      <c r="D96"/>
      <c r="E96"/>
      <c r="F96"/>
      <c r="G96"/>
    </row>
    <row r="97" spans="2:7" x14ac:dyDescent="0.25">
      <c r="B97"/>
      <c r="C97"/>
      <c r="D97"/>
      <c r="E97"/>
      <c r="F97"/>
      <c r="G97"/>
    </row>
    <row r="98" spans="2:7" x14ac:dyDescent="0.25">
      <c r="B98"/>
      <c r="C98"/>
      <c r="D98"/>
      <c r="E98"/>
      <c r="F98"/>
      <c r="G98"/>
    </row>
    <row r="99" spans="2:7" x14ac:dyDescent="0.25">
      <c r="B99"/>
      <c r="C99"/>
      <c r="D99"/>
      <c r="E99"/>
      <c r="F99"/>
      <c r="G99"/>
    </row>
    <row r="100" spans="2:7" x14ac:dyDescent="0.25">
      <c r="B100"/>
      <c r="C100"/>
      <c r="D100"/>
      <c r="E100"/>
      <c r="F100"/>
      <c r="G100"/>
    </row>
    <row r="101" spans="2:7" x14ac:dyDescent="0.25">
      <c r="B101"/>
      <c r="C101"/>
      <c r="D101"/>
      <c r="E101"/>
      <c r="F101"/>
      <c r="G101"/>
    </row>
    <row r="102" spans="2:7" x14ac:dyDescent="0.25">
      <c r="B102"/>
      <c r="C102"/>
      <c r="D102"/>
      <c r="E102"/>
      <c r="F102"/>
      <c r="G102"/>
    </row>
    <row r="103" spans="2:7" x14ac:dyDescent="0.25">
      <c r="B103"/>
      <c r="C103"/>
      <c r="D103"/>
      <c r="E103"/>
      <c r="F103"/>
      <c r="G103"/>
    </row>
    <row r="104" spans="2:7" x14ac:dyDescent="0.25">
      <c r="B104"/>
      <c r="C104"/>
      <c r="D104"/>
      <c r="E104"/>
      <c r="F104"/>
      <c r="G104"/>
    </row>
    <row r="105" spans="2:7" s="16" customFormat="1" x14ac:dyDescent="0.25"/>
    <row r="106" spans="2:7" s="16" customFormat="1" x14ac:dyDescent="0.25"/>
    <row r="107" spans="2:7" x14ac:dyDescent="0.25">
      <c r="B107"/>
      <c r="C107"/>
      <c r="D107"/>
      <c r="E107"/>
      <c r="F107"/>
      <c r="G107"/>
    </row>
    <row r="108" spans="2:7" x14ac:dyDescent="0.25">
      <c r="B108"/>
      <c r="C108"/>
      <c r="D108"/>
      <c r="E108"/>
      <c r="F108"/>
      <c r="G108"/>
    </row>
    <row r="109" spans="2:7" x14ac:dyDescent="0.25">
      <c r="B109"/>
      <c r="C109"/>
      <c r="D109"/>
      <c r="E109"/>
      <c r="F109"/>
      <c r="G109"/>
    </row>
    <row r="110" spans="2:7" x14ac:dyDescent="0.25">
      <c r="B110"/>
      <c r="C110"/>
      <c r="D110"/>
      <c r="E110"/>
      <c r="F110"/>
      <c r="G110"/>
    </row>
    <row r="111" spans="2:7" x14ac:dyDescent="0.25">
      <c r="B111"/>
      <c r="C111"/>
      <c r="D111"/>
      <c r="E111"/>
      <c r="F111"/>
      <c r="G111"/>
    </row>
    <row r="112" spans="2:7" x14ac:dyDescent="0.25">
      <c r="B112"/>
      <c r="C112"/>
      <c r="D112"/>
      <c r="E112"/>
      <c r="F112"/>
      <c r="G112"/>
    </row>
    <row r="113" spans="2:7" x14ac:dyDescent="0.25">
      <c r="B113"/>
      <c r="C113"/>
      <c r="D113"/>
      <c r="E113"/>
      <c r="F113"/>
      <c r="G113"/>
    </row>
    <row r="114" spans="2:7" x14ac:dyDescent="0.25">
      <c r="B114"/>
      <c r="C114"/>
      <c r="D114"/>
      <c r="E114"/>
      <c r="F114"/>
      <c r="G114"/>
    </row>
    <row r="115" spans="2:7" x14ac:dyDescent="0.25">
      <c r="B115"/>
      <c r="C115"/>
      <c r="D115"/>
      <c r="E115"/>
      <c r="F115"/>
      <c r="G115"/>
    </row>
    <row r="116" spans="2:7" x14ac:dyDescent="0.25">
      <c r="B116"/>
      <c r="C116"/>
      <c r="D116"/>
      <c r="E116"/>
      <c r="F116"/>
      <c r="G116"/>
    </row>
    <row r="117" spans="2:7" x14ac:dyDescent="0.25">
      <c r="B117"/>
      <c r="C117"/>
      <c r="D117"/>
      <c r="E117"/>
      <c r="F117"/>
      <c r="G117"/>
    </row>
    <row r="118" spans="2:7" x14ac:dyDescent="0.25">
      <c r="B118"/>
      <c r="C118"/>
      <c r="D118"/>
      <c r="E118"/>
      <c r="F118"/>
      <c r="G118"/>
    </row>
    <row r="119" spans="2:7" x14ac:dyDescent="0.25">
      <c r="B119"/>
      <c r="C119"/>
      <c r="D119"/>
      <c r="E119"/>
      <c r="F119"/>
      <c r="G119"/>
    </row>
    <row r="120" spans="2:7" x14ac:dyDescent="0.25">
      <c r="B120"/>
      <c r="C120"/>
      <c r="D120"/>
      <c r="E120"/>
      <c r="F120"/>
      <c r="G120"/>
    </row>
    <row r="121" spans="2:7" s="16" customFormat="1" x14ac:dyDescent="0.25"/>
    <row r="122" spans="2:7" s="16" customFormat="1" x14ac:dyDescent="0.25"/>
    <row r="123" spans="2:7" x14ac:dyDescent="0.25">
      <c r="B123"/>
      <c r="C123"/>
      <c r="D123"/>
      <c r="E123"/>
      <c r="F123"/>
      <c r="G123"/>
    </row>
    <row r="124" spans="2:7" x14ac:dyDescent="0.25">
      <c r="B124"/>
      <c r="C124"/>
      <c r="D124"/>
      <c r="E124"/>
      <c r="F124"/>
      <c r="G124"/>
    </row>
    <row r="125" spans="2:7" x14ac:dyDescent="0.25">
      <c r="B125"/>
      <c r="C125"/>
      <c r="D125"/>
      <c r="E125"/>
      <c r="F125"/>
      <c r="G125"/>
    </row>
    <row r="126" spans="2:7" x14ac:dyDescent="0.25">
      <c r="B126"/>
      <c r="C126"/>
      <c r="D126"/>
      <c r="E126"/>
      <c r="F126"/>
      <c r="G126"/>
    </row>
    <row r="127" spans="2:7" x14ac:dyDescent="0.25">
      <c r="B127"/>
      <c r="C127"/>
      <c r="D127"/>
      <c r="E127"/>
      <c r="F127"/>
      <c r="G127"/>
    </row>
    <row r="128" spans="2:7" x14ac:dyDescent="0.25">
      <c r="B128"/>
      <c r="C128"/>
      <c r="D128"/>
      <c r="E128"/>
      <c r="F128"/>
      <c r="G128"/>
    </row>
    <row r="129" spans="2:7" x14ac:dyDescent="0.25">
      <c r="B129"/>
      <c r="C129"/>
      <c r="D129"/>
      <c r="E129"/>
      <c r="F129"/>
      <c r="G129"/>
    </row>
    <row r="130" spans="2:7" x14ac:dyDescent="0.25">
      <c r="B130"/>
      <c r="C130"/>
      <c r="D130"/>
      <c r="E130"/>
      <c r="F130"/>
      <c r="G130"/>
    </row>
    <row r="131" spans="2:7" x14ac:dyDescent="0.25">
      <c r="B131"/>
      <c r="C131"/>
      <c r="D131"/>
      <c r="E131"/>
      <c r="F131"/>
      <c r="G131"/>
    </row>
    <row r="132" spans="2:7" x14ac:dyDescent="0.25">
      <c r="B132"/>
      <c r="C132"/>
      <c r="D132"/>
      <c r="E132"/>
      <c r="F132"/>
      <c r="G132"/>
    </row>
    <row r="133" spans="2:7" x14ac:dyDescent="0.25">
      <c r="B133"/>
      <c r="C133"/>
      <c r="D133"/>
      <c r="E133"/>
      <c r="F133"/>
      <c r="G133"/>
    </row>
    <row r="134" spans="2:7" x14ac:dyDescent="0.25">
      <c r="B134"/>
      <c r="C134"/>
      <c r="D134"/>
      <c r="E134"/>
      <c r="F134"/>
      <c r="G134"/>
    </row>
    <row r="135" spans="2:7" x14ac:dyDescent="0.25">
      <c r="B135"/>
      <c r="C135"/>
      <c r="D135"/>
      <c r="E135"/>
      <c r="F135"/>
      <c r="G135"/>
    </row>
    <row r="136" spans="2:7" x14ac:dyDescent="0.25">
      <c r="B136"/>
      <c r="C136"/>
      <c r="D136"/>
      <c r="E136"/>
      <c r="F136"/>
      <c r="G136"/>
    </row>
    <row r="137" spans="2:7" s="16" customFormat="1" x14ac:dyDescent="0.25"/>
    <row r="138" spans="2:7" s="16" customFormat="1" x14ac:dyDescent="0.25"/>
    <row r="139" spans="2:7" x14ac:dyDescent="0.25">
      <c r="B139"/>
      <c r="C139"/>
      <c r="D139"/>
      <c r="E139"/>
      <c r="F139"/>
      <c r="G139"/>
    </row>
    <row r="140" spans="2:7" x14ac:dyDescent="0.25">
      <c r="B140"/>
      <c r="C140"/>
      <c r="D140"/>
      <c r="E140"/>
      <c r="F140"/>
      <c r="G140"/>
    </row>
    <row r="141" spans="2:7" x14ac:dyDescent="0.25">
      <c r="B141"/>
      <c r="C141"/>
      <c r="D141"/>
      <c r="E141"/>
      <c r="F141"/>
      <c r="G141"/>
    </row>
    <row r="142" spans="2:7" x14ac:dyDescent="0.25">
      <c r="B142"/>
      <c r="C142"/>
      <c r="D142"/>
      <c r="E142"/>
      <c r="F142"/>
      <c r="G142"/>
    </row>
    <row r="143" spans="2:7" x14ac:dyDescent="0.25">
      <c r="B143"/>
      <c r="C143"/>
      <c r="D143"/>
      <c r="E143"/>
      <c r="F143"/>
      <c r="G143"/>
    </row>
    <row r="144" spans="2:7" x14ac:dyDescent="0.25">
      <c r="B144"/>
      <c r="C144"/>
      <c r="D144"/>
      <c r="E144"/>
      <c r="F144"/>
      <c r="G144"/>
    </row>
    <row r="145" spans="2:7" x14ac:dyDescent="0.25">
      <c r="B145"/>
      <c r="C145"/>
      <c r="D145"/>
      <c r="E145"/>
      <c r="F145"/>
      <c r="G145"/>
    </row>
    <row r="146" spans="2:7" x14ac:dyDescent="0.25">
      <c r="B146"/>
      <c r="C146"/>
      <c r="D146"/>
      <c r="E146"/>
      <c r="F146"/>
      <c r="G146"/>
    </row>
    <row r="147" spans="2:7" x14ac:dyDescent="0.25">
      <c r="B147"/>
      <c r="C147"/>
      <c r="D147"/>
      <c r="E147"/>
      <c r="F147"/>
      <c r="G147"/>
    </row>
    <row r="148" spans="2:7" x14ac:dyDescent="0.25">
      <c r="B148"/>
      <c r="C148"/>
      <c r="D148"/>
      <c r="E148"/>
      <c r="F148"/>
      <c r="G148"/>
    </row>
    <row r="149" spans="2:7" x14ac:dyDescent="0.25">
      <c r="B149"/>
      <c r="C149"/>
      <c r="D149"/>
      <c r="E149"/>
      <c r="F149"/>
      <c r="G149"/>
    </row>
    <row r="150" spans="2:7" x14ac:dyDescent="0.25">
      <c r="B150"/>
      <c r="C150"/>
      <c r="D150"/>
      <c r="E150"/>
      <c r="F150"/>
      <c r="G150"/>
    </row>
    <row r="151" spans="2:7" x14ac:dyDescent="0.25">
      <c r="B151"/>
      <c r="C151"/>
      <c r="D151"/>
      <c r="E151"/>
      <c r="F151"/>
      <c r="G151"/>
    </row>
    <row r="152" spans="2:7" x14ac:dyDescent="0.25">
      <c r="B152"/>
      <c r="C152"/>
      <c r="D152"/>
      <c r="E152"/>
      <c r="F152"/>
      <c r="G152"/>
    </row>
    <row r="153" spans="2:7" s="16" customFormat="1" x14ac:dyDescent="0.25"/>
    <row r="154" spans="2:7" s="16" customFormat="1" x14ac:dyDescent="0.25"/>
    <row r="155" spans="2:7" x14ac:dyDescent="0.25">
      <c r="B155"/>
      <c r="C155"/>
      <c r="D155"/>
      <c r="E155"/>
      <c r="F155"/>
      <c r="G155"/>
    </row>
    <row r="156" spans="2:7" x14ac:dyDescent="0.25">
      <c r="B156"/>
      <c r="C156"/>
      <c r="D156"/>
      <c r="E156"/>
      <c r="F156"/>
      <c r="G156"/>
    </row>
    <row r="157" spans="2:7" x14ac:dyDescent="0.25">
      <c r="B157"/>
      <c r="C157"/>
      <c r="D157"/>
      <c r="E157"/>
      <c r="F157"/>
      <c r="G157"/>
    </row>
    <row r="158" spans="2:7" x14ac:dyDescent="0.25">
      <c r="B158"/>
      <c r="C158"/>
      <c r="D158"/>
      <c r="E158"/>
      <c r="F158"/>
      <c r="G158"/>
    </row>
    <row r="159" spans="2:7" x14ac:dyDescent="0.25">
      <c r="B159"/>
      <c r="C159"/>
      <c r="D159"/>
      <c r="E159"/>
      <c r="F159"/>
      <c r="G159"/>
    </row>
    <row r="160" spans="2:7" x14ac:dyDescent="0.25">
      <c r="B160"/>
      <c r="C160"/>
      <c r="D160"/>
      <c r="E160"/>
      <c r="F160"/>
      <c r="G160"/>
    </row>
    <row r="161" spans="2:7" x14ac:dyDescent="0.25">
      <c r="B161"/>
      <c r="C161"/>
      <c r="D161"/>
      <c r="E161"/>
      <c r="F161"/>
      <c r="G161"/>
    </row>
    <row r="162" spans="2:7" x14ac:dyDescent="0.25">
      <c r="B162"/>
      <c r="C162"/>
      <c r="D162"/>
      <c r="E162"/>
      <c r="F162"/>
      <c r="G162"/>
    </row>
    <row r="163" spans="2:7" x14ac:dyDescent="0.25">
      <c r="B163"/>
      <c r="C163"/>
      <c r="D163"/>
      <c r="E163"/>
      <c r="F163"/>
      <c r="G163"/>
    </row>
    <row r="164" spans="2:7" x14ac:dyDescent="0.25">
      <c r="B164"/>
      <c r="C164"/>
      <c r="D164"/>
      <c r="E164"/>
      <c r="F164"/>
      <c r="G164"/>
    </row>
    <row r="165" spans="2:7" x14ac:dyDescent="0.25">
      <c r="B165"/>
      <c r="C165"/>
      <c r="D165"/>
      <c r="E165"/>
      <c r="F165"/>
      <c r="G165"/>
    </row>
    <row r="166" spans="2:7" x14ac:dyDescent="0.25">
      <c r="B166"/>
      <c r="C166"/>
      <c r="D166"/>
      <c r="E166"/>
      <c r="F166"/>
      <c r="G166"/>
    </row>
    <row r="167" spans="2:7" x14ac:dyDescent="0.25">
      <c r="B167"/>
      <c r="C167"/>
      <c r="D167"/>
      <c r="E167"/>
      <c r="F167"/>
      <c r="G167"/>
    </row>
    <row r="168" spans="2:7" x14ac:dyDescent="0.25">
      <c r="B168"/>
      <c r="C168"/>
      <c r="D168"/>
      <c r="E168"/>
      <c r="F168"/>
      <c r="G168"/>
    </row>
    <row r="169" spans="2:7" x14ac:dyDescent="0.25">
      <c r="B169"/>
      <c r="C169"/>
      <c r="D169"/>
      <c r="E169"/>
      <c r="F169"/>
      <c r="G169"/>
    </row>
    <row r="170" spans="2:7" x14ac:dyDescent="0.25">
      <c r="B170"/>
      <c r="C170"/>
      <c r="D170"/>
      <c r="E170"/>
      <c r="F170"/>
      <c r="G170"/>
    </row>
    <row r="171" spans="2:7" x14ac:dyDescent="0.25">
      <c r="B171"/>
      <c r="C171"/>
      <c r="D171"/>
      <c r="E171"/>
      <c r="F171"/>
      <c r="G171"/>
    </row>
    <row r="172" spans="2:7" x14ac:dyDescent="0.25">
      <c r="B172"/>
      <c r="C172"/>
      <c r="D172"/>
      <c r="E172"/>
      <c r="F172"/>
      <c r="G172"/>
    </row>
    <row r="173" spans="2:7" x14ac:dyDescent="0.25">
      <c r="B173"/>
      <c r="C173"/>
      <c r="D173"/>
      <c r="E173"/>
      <c r="F173"/>
      <c r="G173"/>
    </row>
    <row r="174" spans="2:7" x14ac:dyDescent="0.25">
      <c r="B174"/>
      <c r="C174"/>
      <c r="D174"/>
      <c r="E174"/>
      <c r="F174"/>
      <c r="G174"/>
    </row>
    <row r="175" spans="2:7" x14ac:dyDescent="0.25">
      <c r="B175"/>
      <c r="C175"/>
      <c r="D175"/>
      <c r="E175"/>
      <c r="F175"/>
      <c r="G175"/>
    </row>
    <row r="176" spans="2:7" x14ac:dyDescent="0.25">
      <c r="B176"/>
      <c r="C176"/>
      <c r="D176"/>
      <c r="E176"/>
      <c r="F176"/>
      <c r="G176"/>
    </row>
    <row r="177" spans="2:7" x14ac:dyDescent="0.25">
      <c r="B177"/>
      <c r="C177"/>
      <c r="D177"/>
      <c r="E177"/>
      <c r="F177"/>
      <c r="G177"/>
    </row>
    <row r="178" spans="2:7" x14ac:dyDescent="0.25">
      <c r="B178"/>
      <c r="C178"/>
      <c r="D178"/>
      <c r="E178"/>
      <c r="F178"/>
      <c r="G178"/>
    </row>
    <row r="179" spans="2:7" x14ac:dyDescent="0.25">
      <c r="B179"/>
      <c r="C179"/>
      <c r="D179"/>
      <c r="E179"/>
      <c r="F179"/>
      <c r="G179"/>
    </row>
    <row r="180" spans="2:7" x14ac:dyDescent="0.25">
      <c r="B180"/>
      <c r="C180"/>
      <c r="D180"/>
      <c r="E180"/>
      <c r="F180"/>
      <c r="G180"/>
    </row>
    <row r="181" spans="2:7" x14ac:dyDescent="0.25">
      <c r="B181"/>
      <c r="C181"/>
      <c r="D181"/>
      <c r="E181"/>
      <c r="F181"/>
      <c r="G181"/>
    </row>
    <row r="182" spans="2:7" x14ac:dyDescent="0.25">
      <c r="B182"/>
      <c r="C182"/>
      <c r="D182"/>
      <c r="E182"/>
      <c r="F182"/>
      <c r="G182"/>
    </row>
    <row r="183" spans="2:7" x14ac:dyDescent="0.25">
      <c r="B183"/>
      <c r="C183"/>
      <c r="D183"/>
      <c r="E183"/>
      <c r="F183"/>
      <c r="G183"/>
    </row>
    <row r="184" spans="2:7" x14ac:dyDescent="0.25">
      <c r="B184"/>
      <c r="C184"/>
      <c r="D184"/>
      <c r="E184"/>
      <c r="F184"/>
      <c r="G184"/>
    </row>
    <row r="185" spans="2:7" x14ac:dyDescent="0.25">
      <c r="B185"/>
      <c r="C185"/>
      <c r="D185"/>
      <c r="E185"/>
      <c r="F185"/>
      <c r="G185"/>
    </row>
    <row r="186" spans="2:7" x14ac:dyDescent="0.25">
      <c r="B186"/>
      <c r="C186"/>
      <c r="D186"/>
      <c r="E186"/>
      <c r="F186"/>
      <c r="G186"/>
    </row>
    <row r="187" spans="2:7" x14ac:dyDescent="0.25">
      <c r="B187"/>
      <c r="C187"/>
      <c r="D187"/>
      <c r="E187"/>
      <c r="F187"/>
      <c r="G187"/>
    </row>
    <row r="188" spans="2:7" x14ac:dyDescent="0.25">
      <c r="B188"/>
      <c r="C188"/>
      <c r="D188"/>
      <c r="E188"/>
      <c r="F188"/>
      <c r="G188"/>
    </row>
    <row r="189" spans="2:7" x14ac:dyDescent="0.25">
      <c r="B189"/>
      <c r="C189"/>
      <c r="D189"/>
      <c r="E189"/>
      <c r="F189"/>
      <c r="G189"/>
    </row>
    <row r="190" spans="2:7" x14ac:dyDescent="0.25">
      <c r="B190"/>
      <c r="C190"/>
      <c r="D190"/>
      <c r="E190"/>
      <c r="F190"/>
      <c r="G190"/>
    </row>
    <row r="191" spans="2:7" x14ac:dyDescent="0.25">
      <c r="B191"/>
      <c r="C191"/>
      <c r="D191"/>
      <c r="E191"/>
      <c r="F191"/>
      <c r="G191"/>
    </row>
    <row r="192" spans="2:7" x14ac:dyDescent="0.25">
      <c r="B192"/>
      <c r="C192"/>
      <c r="D192"/>
      <c r="E192"/>
      <c r="F192"/>
      <c r="G192"/>
    </row>
    <row r="193" spans="2:7" x14ac:dyDescent="0.25">
      <c r="B193"/>
      <c r="C193"/>
      <c r="D193"/>
      <c r="E193"/>
      <c r="F193"/>
      <c r="G193"/>
    </row>
    <row r="194" spans="2:7" x14ac:dyDescent="0.25">
      <c r="B194"/>
      <c r="C194"/>
      <c r="D194"/>
      <c r="E194"/>
      <c r="F194"/>
      <c r="G194"/>
    </row>
    <row r="195" spans="2:7" x14ac:dyDescent="0.25">
      <c r="B195"/>
      <c r="C195"/>
      <c r="D195"/>
      <c r="E195"/>
      <c r="F195"/>
      <c r="G195"/>
    </row>
    <row r="196" spans="2:7" x14ac:dyDescent="0.25">
      <c r="B196"/>
      <c r="C196"/>
      <c r="D196"/>
      <c r="E196"/>
      <c r="F196"/>
      <c r="G196"/>
    </row>
    <row r="197" spans="2:7" x14ac:dyDescent="0.25">
      <c r="B197"/>
      <c r="C197"/>
      <c r="D197"/>
      <c r="E197"/>
      <c r="F197"/>
      <c r="G197"/>
    </row>
    <row r="198" spans="2:7" x14ac:dyDescent="0.25">
      <c r="B198"/>
      <c r="C198"/>
      <c r="D198"/>
      <c r="E198"/>
      <c r="F198"/>
      <c r="G198"/>
    </row>
    <row r="199" spans="2:7" x14ac:dyDescent="0.25">
      <c r="B199"/>
      <c r="C199"/>
      <c r="D199"/>
      <c r="E199"/>
      <c r="F199"/>
      <c r="G199"/>
    </row>
    <row r="200" spans="2:7" x14ac:dyDescent="0.25">
      <c r="B200"/>
      <c r="C200"/>
      <c r="D200"/>
      <c r="E200"/>
      <c r="F200"/>
      <c r="G200"/>
    </row>
    <row r="201" spans="2:7" x14ac:dyDescent="0.25">
      <c r="B201"/>
      <c r="C201"/>
      <c r="D201"/>
      <c r="E201"/>
      <c r="F201"/>
      <c r="G201"/>
    </row>
    <row r="202" spans="2:7" x14ac:dyDescent="0.25">
      <c r="B202"/>
      <c r="C202"/>
      <c r="D202"/>
      <c r="E202"/>
      <c r="F202"/>
      <c r="G202"/>
    </row>
    <row r="203" spans="2:7" x14ac:dyDescent="0.25">
      <c r="B203"/>
      <c r="C203"/>
      <c r="D203"/>
      <c r="E203"/>
      <c r="F203"/>
      <c r="G203"/>
    </row>
    <row r="204" spans="2:7" x14ac:dyDescent="0.25">
      <c r="B204"/>
      <c r="C204"/>
      <c r="D204"/>
      <c r="E204"/>
      <c r="F204"/>
      <c r="G204"/>
    </row>
    <row r="205" spans="2:7" x14ac:dyDescent="0.25">
      <c r="B205"/>
      <c r="C205"/>
      <c r="D205"/>
      <c r="E205"/>
      <c r="F205"/>
      <c r="G205"/>
    </row>
    <row r="206" spans="2:7" x14ac:dyDescent="0.25">
      <c r="B206"/>
      <c r="C206"/>
      <c r="D206"/>
      <c r="E206"/>
      <c r="F206"/>
      <c r="G206"/>
    </row>
    <row r="207" spans="2:7" x14ac:dyDescent="0.25">
      <c r="B207"/>
      <c r="C207"/>
      <c r="D207"/>
      <c r="E207"/>
      <c r="F207"/>
      <c r="G207"/>
    </row>
    <row r="208" spans="2:7" x14ac:dyDescent="0.25">
      <c r="B208"/>
      <c r="C208"/>
      <c r="D208"/>
      <c r="E208"/>
      <c r="F208"/>
      <c r="G208"/>
    </row>
    <row r="209" spans="2:7" x14ac:dyDescent="0.25">
      <c r="B209"/>
      <c r="C209"/>
      <c r="D209"/>
      <c r="E209"/>
      <c r="F209"/>
      <c r="G209"/>
    </row>
    <row r="210" spans="2:7" x14ac:dyDescent="0.25">
      <c r="B210"/>
      <c r="C210"/>
      <c r="D210"/>
      <c r="E210"/>
      <c r="F210"/>
      <c r="G210"/>
    </row>
    <row r="211" spans="2:7" x14ac:dyDescent="0.25">
      <c r="B211"/>
      <c r="C211"/>
      <c r="D211"/>
      <c r="E211"/>
      <c r="F211"/>
      <c r="G211"/>
    </row>
    <row r="212" spans="2:7" x14ac:dyDescent="0.25">
      <c r="B212"/>
      <c r="C212"/>
      <c r="D212"/>
      <c r="E212"/>
      <c r="F212"/>
      <c r="G212"/>
    </row>
    <row r="213" spans="2:7" x14ac:dyDescent="0.25">
      <c r="B213"/>
      <c r="C213"/>
      <c r="D213"/>
      <c r="E213"/>
      <c r="F213"/>
      <c r="G213"/>
    </row>
    <row r="214" spans="2:7" x14ac:dyDescent="0.25">
      <c r="B214"/>
      <c r="C214"/>
      <c r="D214"/>
      <c r="E214"/>
      <c r="F214"/>
      <c r="G214"/>
    </row>
    <row r="215" spans="2:7" x14ac:dyDescent="0.25">
      <c r="B215"/>
      <c r="C215"/>
      <c r="D215"/>
      <c r="E215"/>
      <c r="F215"/>
      <c r="G215"/>
    </row>
    <row r="216" spans="2:7" x14ac:dyDescent="0.25">
      <c r="B216"/>
      <c r="C216"/>
      <c r="D216"/>
      <c r="E216"/>
      <c r="F216"/>
      <c r="G216"/>
    </row>
    <row r="217" spans="2:7" x14ac:dyDescent="0.25">
      <c r="B217"/>
      <c r="C217"/>
      <c r="D217"/>
      <c r="E217"/>
      <c r="F217"/>
      <c r="G217"/>
    </row>
    <row r="218" spans="2:7" x14ac:dyDescent="0.25">
      <c r="B218"/>
      <c r="C218"/>
      <c r="D218"/>
      <c r="E218"/>
      <c r="F218"/>
      <c r="G218"/>
    </row>
    <row r="219" spans="2:7" x14ac:dyDescent="0.25">
      <c r="B219"/>
      <c r="C219"/>
      <c r="D219"/>
      <c r="E219"/>
      <c r="F219"/>
      <c r="G219"/>
    </row>
    <row r="220" spans="2:7" x14ac:dyDescent="0.25">
      <c r="B220"/>
      <c r="C220"/>
      <c r="D220"/>
      <c r="E220"/>
      <c r="F220"/>
      <c r="G220"/>
    </row>
    <row r="221" spans="2:7" x14ac:dyDescent="0.25">
      <c r="B221"/>
      <c r="C221"/>
      <c r="D221"/>
      <c r="E221"/>
      <c r="F221"/>
      <c r="G221"/>
    </row>
    <row r="222" spans="2:7" x14ac:dyDescent="0.25">
      <c r="B222"/>
      <c r="C222"/>
      <c r="D222"/>
      <c r="E222"/>
      <c r="F222"/>
      <c r="G222"/>
    </row>
    <row r="223" spans="2:7" x14ac:dyDescent="0.25">
      <c r="B223"/>
      <c r="C223"/>
      <c r="D223"/>
      <c r="E223"/>
      <c r="F223"/>
      <c r="G223"/>
    </row>
    <row r="224" spans="2:7" x14ac:dyDescent="0.25">
      <c r="B224"/>
      <c r="C224"/>
      <c r="D224"/>
      <c r="E224"/>
      <c r="F224"/>
      <c r="G224"/>
    </row>
    <row r="225" spans="2:7" x14ac:dyDescent="0.25">
      <c r="B225"/>
      <c r="C225"/>
      <c r="D225"/>
      <c r="E225"/>
      <c r="F225"/>
      <c r="G225"/>
    </row>
    <row r="226" spans="2:7" x14ac:dyDescent="0.25">
      <c r="B226"/>
      <c r="C226"/>
      <c r="D226"/>
      <c r="E226"/>
      <c r="F226"/>
      <c r="G226"/>
    </row>
    <row r="227" spans="2:7" x14ac:dyDescent="0.25">
      <c r="B227"/>
      <c r="C227"/>
      <c r="D227"/>
      <c r="E227"/>
      <c r="F227"/>
      <c r="G227"/>
    </row>
    <row r="228" spans="2:7" x14ac:dyDescent="0.25">
      <c r="B228"/>
      <c r="C228"/>
      <c r="D228"/>
      <c r="E228"/>
      <c r="F228"/>
      <c r="G228"/>
    </row>
    <row r="229" spans="2:7" x14ac:dyDescent="0.25">
      <c r="B229"/>
      <c r="C229"/>
      <c r="D229"/>
      <c r="E229"/>
      <c r="F229"/>
      <c r="G229"/>
    </row>
    <row r="230" spans="2:7" x14ac:dyDescent="0.25">
      <c r="B230"/>
      <c r="C230"/>
      <c r="D230"/>
      <c r="E230"/>
      <c r="F230"/>
      <c r="G230"/>
    </row>
    <row r="231" spans="2:7" x14ac:dyDescent="0.25">
      <c r="B231"/>
      <c r="C231"/>
      <c r="D231"/>
      <c r="E231"/>
      <c r="F231"/>
      <c r="G231"/>
    </row>
    <row r="232" spans="2:7" x14ac:dyDescent="0.25">
      <c r="B232"/>
      <c r="C232"/>
      <c r="D232"/>
      <c r="E232"/>
      <c r="F232"/>
      <c r="G232"/>
    </row>
    <row r="233" spans="2:7" x14ac:dyDescent="0.25">
      <c r="B233"/>
      <c r="C233"/>
      <c r="D233"/>
      <c r="E233"/>
      <c r="F233"/>
      <c r="G233"/>
    </row>
    <row r="234" spans="2:7" x14ac:dyDescent="0.25">
      <c r="B234"/>
      <c r="C234"/>
      <c r="D234"/>
      <c r="E234"/>
      <c r="F234"/>
      <c r="G234"/>
    </row>
    <row r="235" spans="2:7" x14ac:dyDescent="0.25">
      <c r="B235"/>
      <c r="C235"/>
      <c r="D235"/>
      <c r="E235"/>
      <c r="F235"/>
      <c r="G235"/>
    </row>
    <row r="236" spans="2:7" x14ac:dyDescent="0.25">
      <c r="B236"/>
      <c r="C236"/>
      <c r="D236"/>
      <c r="E236"/>
      <c r="F236"/>
      <c r="G236"/>
    </row>
    <row r="237" spans="2:7" x14ac:dyDescent="0.25">
      <c r="B237"/>
      <c r="C237"/>
      <c r="D237"/>
      <c r="E237"/>
      <c r="F237"/>
      <c r="G237"/>
    </row>
    <row r="238" spans="2:7" x14ac:dyDescent="0.25">
      <c r="B238"/>
      <c r="C238"/>
      <c r="D238"/>
      <c r="E238"/>
      <c r="F238"/>
      <c r="G238"/>
    </row>
    <row r="239" spans="2:7" x14ac:dyDescent="0.25">
      <c r="B239"/>
      <c r="C239"/>
      <c r="D239"/>
      <c r="E239"/>
      <c r="F239"/>
      <c r="G239"/>
    </row>
    <row r="240" spans="2:7" x14ac:dyDescent="0.25">
      <c r="B240"/>
      <c r="C240"/>
      <c r="D240"/>
      <c r="E240"/>
      <c r="F240"/>
      <c r="G240"/>
    </row>
    <row r="241" spans="2:7" x14ac:dyDescent="0.25">
      <c r="B241"/>
      <c r="C241"/>
      <c r="D241"/>
      <c r="E241"/>
      <c r="F241"/>
      <c r="G241"/>
    </row>
    <row r="242" spans="2:7" x14ac:dyDescent="0.25">
      <c r="B242"/>
      <c r="C242"/>
      <c r="D242"/>
      <c r="E242"/>
      <c r="F242"/>
      <c r="G242"/>
    </row>
    <row r="243" spans="2:7" x14ac:dyDescent="0.25">
      <c r="B243"/>
      <c r="C243"/>
      <c r="D243"/>
      <c r="E243"/>
      <c r="F243"/>
      <c r="G243"/>
    </row>
    <row r="244" spans="2:7" x14ac:dyDescent="0.25">
      <c r="B244"/>
      <c r="C244"/>
      <c r="D244"/>
      <c r="E244"/>
      <c r="F244"/>
      <c r="G244"/>
    </row>
    <row r="245" spans="2:7" x14ac:dyDescent="0.25">
      <c r="B245"/>
      <c r="C245"/>
      <c r="D245"/>
      <c r="E245"/>
      <c r="F245"/>
      <c r="G245"/>
    </row>
    <row r="246" spans="2:7" x14ac:dyDescent="0.25">
      <c r="B246"/>
      <c r="C246"/>
      <c r="D246"/>
      <c r="E246"/>
      <c r="F246"/>
      <c r="G246"/>
    </row>
    <row r="247" spans="2:7" x14ac:dyDescent="0.25">
      <c r="B247"/>
      <c r="C247"/>
      <c r="D247"/>
      <c r="E247"/>
      <c r="F247"/>
      <c r="G247"/>
    </row>
    <row r="248" spans="2:7" x14ac:dyDescent="0.25">
      <c r="B248"/>
      <c r="C248"/>
      <c r="D248"/>
      <c r="E248"/>
      <c r="F248"/>
      <c r="G248"/>
    </row>
    <row r="249" spans="2:7" x14ac:dyDescent="0.25">
      <c r="B249"/>
      <c r="C249"/>
      <c r="D249"/>
      <c r="E249"/>
      <c r="F249"/>
      <c r="G249"/>
    </row>
    <row r="250" spans="2:7" x14ac:dyDescent="0.25">
      <c r="B250"/>
      <c r="C250"/>
      <c r="D250"/>
      <c r="E250"/>
      <c r="F250"/>
      <c r="G250"/>
    </row>
    <row r="251" spans="2:7" x14ac:dyDescent="0.25">
      <c r="B251"/>
      <c r="C251"/>
      <c r="D251"/>
      <c r="E251"/>
      <c r="F251"/>
      <c r="G251"/>
    </row>
    <row r="252" spans="2:7" x14ac:dyDescent="0.25">
      <c r="B252"/>
      <c r="C252"/>
      <c r="D252"/>
      <c r="E252"/>
      <c r="F252"/>
      <c r="G252"/>
    </row>
    <row r="253" spans="2:7" x14ac:dyDescent="0.25">
      <c r="B253"/>
      <c r="C253"/>
      <c r="D253"/>
      <c r="E253"/>
      <c r="F253"/>
      <c r="G253"/>
    </row>
    <row r="254" spans="2:7" x14ac:dyDescent="0.25">
      <c r="B254"/>
      <c r="C254"/>
      <c r="D254"/>
      <c r="E254"/>
      <c r="F254"/>
      <c r="G254"/>
    </row>
    <row r="255" spans="2:7" x14ac:dyDescent="0.25">
      <c r="B255"/>
      <c r="C255"/>
      <c r="D255"/>
      <c r="E255"/>
      <c r="F255"/>
      <c r="G255"/>
    </row>
    <row r="256" spans="2:7" x14ac:dyDescent="0.25">
      <c r="B256"/>
      <c r="C256"/>
      <c r="D256"/>
      <c r="E256"/>
      <c r="F256"/>
      <c r="G256"/>
    </row>
    <row r="257" spans="2:7" x14ac:dyDescent="0.25">
      <c r="B257"/>
      <c r="C257"/>
      <c r="D257"/>
      <c r="E257"/>
      <c r="F257"/>
      <c r="G257"/>
    </row>
    <row r="258" spans="2:7" x14ac:dyDescent="0.25">
      <c r="B258"/>
      <c r="C258"/>
      <c r="D258"/>
      <c r="E258"/>
      <c r="F258"/>
      <c r="G258"/>
    </row>
    <row r="259" spans="2:7" x14ac:dyDescent="0.25">
      <c r="B259"/>
      <c r="C259"/>
      <c r="D259"/>
      <c r="E259"/>
      <c r="F259"/>
      <c r="G259"/>
    </row>
    <row r="260" spans="2:7" x14ac:dyDescent="0.25">
      <c r="B260"/>
      <c r="C260"/>
      <c r="D260"/>
      <c r="E260"/>
      <c r="F260"/>
      <c r="G260"/>
    </row>
    <row r="261" spans="2:7" x14ac:dyDescent="0.25">
      <c r="B261"/>
      <c r="C261"/>
      <c r="D261"/>
      <c r="E261"/>
      <c r="F261"/>
      <c r="G261"/>
    </row>
    <row r="262" spans="2:7" x14ac:dyDescent="0.25">
      <c r="B262"/>
      <c r="C262"/>
      <c r="D262"/>
      <c r="E262"/>
      <c r="F262"/>
      <c r="G262"/>
    </row>
    <row r="263" spans="2:7" x14ac:dyDescent="0.25">
      <c r="B263"/>
      <c r="C263"/>
      <c r="D263"/>
      <c r="E263"/>
      <c r="F263"/>
      <c r="G263"/>
    </row>
    <row r="264" spans="2:7" x14ac:dyDescent="0.25">
      <c r="B264"/>
      <c r="C264"/>
      <c r="D264"/>
      <c r="E264"/>
      <c r="F264"/>
      <c r="G264"/>
    </row>
    <row r="265" spans="2:7" x14ac:dyDescent="0.25">
      <c r="B265"/>
      <c r="C265"/>
      <c r="D265"/>
      <c r="E265"/>
      <c r="F265"/>
      <c r="G265"/>
    </row>
    <row r="266" spans="2:7" x14ac:dyDescent="0.25">
      <c r="B266"/>
      <c r="C266"/>
      <c r="D266"/>
      <c r="E266"/>
      <c r="F266"/>
      <c r="G266"/>
    </row>
    <row r="267" spans="2:7" x14ac:dyDescent="0.25">
      <c r="B267"/>
      <c r="C267"/>
      <c r="D267"/>
      <c r="E267"/>
      <c r="F267"/>
      <c r="G267"/>
    </row>
    <row r="268" spans="2:7" x14ac:dyDescent="0.25">
      <c r="B268"/>
      <c r="C268"/>
      <c r="D268"/>
      <c r="E268"/>
      <c r="F268"/>
      <c r="G268"/>
    </row>
    <row r="269" spans="2:7" x14ac:dyDescent="0.25">
      <c r="B269"/>
      <c r="C269"/>
      <c r="D269"/>
      <c r="E269"/>
      <c r="F269"/>
      <c r="G269"/>
    </row>
    <row r="270" spans="2:7" x14ac:dyDescent="0.25">
      <c r="B270"/>
      <c r="C270"/>
      <c r="D270"/>
      <c r="E270"/>
      <c r="F270"/>
      <c r="G270"/>
    </row>
    <row r="271" spans="2:7" x14ac:dyDescent="0.25">
      <c r="B271"/>
      <c r="C271"/>
      <c r="D271"/>
      <c r="E271"/>
      <c r="F271"/>
      <c r="G271"/>
    </row>
    <row r="272" spans="2:7" x14ac:dyDescent="0.25">
      <c r="B272"/>
      <c r="C272"/>
      <c r="D272"/>
      <c r="E272"/>
      <c r="F272"/>
      <c r="G272"/>
    </row>
    <row r="273" spans="2:7" x14ac:dyDescent="0.25">
      <c r="B273"/>
      <c r="C273"/>
      <c r="D273"/>
      <c r="E273"/>
      <c r="F273"/>
      <c r="G273"/>
    </row>
    <row r="274" spans="2:7" x14ac:dyDescent="0.25">
      <c r="B274"/>
      <c r="C274"/>
      <c r="D274"/>
      <c r="E274"/>
      <c r="F274"/>
      <c r="G274"/>
    </row>
    <row r="275" spans="2:7" x14ac:dyDescent="0.25">
      <c r="B275"/>
      <c r="C275"/>
      <c r="D275"/>
      <c r="E275"/>
      <c r="F275"/>
      <c r="G275"/>
    </row>
    <row r="276" spans="2:7" x14ac:dyDescent="0.25">
      <c r="B276"/>
      <c r="C276"/>
      <c r="D276"/>
      <c r="E276"/>
      <c r="F276"/>
      <c r="G276"/>
    </row>
    <row r="277" spans="2:7" x14ac:dyDescent="0.25">
      <c r="B277"/>
      <c r="C277"/>
      <c r="D277"/>
      <c r="E277"/>
      <c r="F277"/>
      <c r="G277"/>
    </row>
  </sheetData>
  <mergeCells count="1">
    <mergeCell ref="A1:G1"/>
  </mergeCells>
  <printOptions horizontalCentered="1" verticalCentered="1"/>
  <pageMargins left="0.5" right="0.5" top="0.5" bottom="0.42" header="0.5" footer="0.39"/>
  <pageSetup scale="83" fitToHeight="2" orientation="portrait" r:id="rId1"/>
  <rowBreaks count="1" manualBreakCount="1">
    <brk id="10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7"/>
  <sheetViews>
    <sheetView workbookViewId="0">
      <selection activeCell="H60" sqref="H60"/>
    </sheetView>
  </sheetViews>
  <sheetFormatPr defaultRowHeight="15" x14ac:dyDescent="0.25"/>
  <cols>
    <col min="1" max="1" width="55" customWidth="1"/>
    <col min="2" max="7" width="8.7109375" style="1" customWidth="1"/>
    <col min="9" max="9" width="10.7109375" bestFit="1" customWidth="1"/>
  </cols>
  <sheetData>
    <row r="1" spans="1:15" ht="21" x14ac:dyDescent="0.35">
      <c r="A1" s="87" t="s">
        <v>51</v>
      </c>
      <c r="B1" s="88"/>
      <c r="C1" s="88"/>
      <c r="D1" s="88"/>
      <c r="E1" s="88"/>
      <c r="F1" s="88"/>
      <c r="G1" s="89"/>
    </row>
    <row r="2" spans="1:15" ht="15" customHeight="1" x14ac:dyDescent="0.35">
      <c r="A2" s="29"/>
      <c r="B2" s="26"/>
      <c r="C2" s="26"/>
      <c r="D2" s="26"/>
      <c r="E2" s="26"/>
      <c r="F2" s="26"/>
      <c r="G2" s="42" t="s">
        <v>57</v>
      </c>
      <c r="I2" s="41">
        <f>G5/'Statewide Totals Check'!G5</f>
        <v>0.11279461279461279</v>
      </c>
      <c r="J2" t="s">
        <v>78</v>
      </c>
    </row>
    <row r="3" spans="1:15" x14ac:dyDescent="0.25">
      <c r="A3" s="30"/>
      <c r="B3" s="31">
        <v>2017</v>
      </c>
      <c r="C3" s="31">
        <v>2018</v>
      </c>
      <c r="D3" s="31">
        <v>2019</v>
      </c>
      <c r="E3" s="31">
        <v>2020</v>
      </c>
      <c r="F3" s="31">
        <v>2021</v>
      </c>
      <c r="G3" s="32" t="s">
        <v>1</v>
      </c>
      <c r="J3" s="1">
        <v>2017</v>
      </c>
      <c r="K3" s="1">
        <v>2018</v>
      </c>
      <c r="L3" s="1">
        <v>2019</v>
      </c>
      <c r="M3" s="1">
        <v>2020</v>
      </c>
      <c r="N3" s="1">
        <v>2021</v>
      </c>
    </row>
    <row r="4" spans="1:15" ht="4.5" customHeight="1" x14ac:dyDescent="0.25">
      <c r="A4" s="33"/>
      <c r="B4" s="34"/>
      <c r="C4" s="34"/>
      <c r="D4" s="34"/>
      <c r="E4" s="34"/>
      <c r="F4" s="34"/>
      <c r="G4" s="35"/>
    </row>
    <row r="5" spans="1:15" x14ac:dyDescent="0.25">
      <c r="A5" s="3" t="s">
        <v>9</v>
      </c>
      <c r="B5" s="4">
        <v>30</v>
      </c>
      <c r="C5" s="4">
        <v>30</v>
      </c>
      <c r="D5" s="4">
        <v>22</v>
      </c>
      <c r="E5" s="4">
        <v>20</v>
      </c>
      <c r="F5" s="4">
        <v>32</v>
      </c>
      <c r="G5" s="5">
        <f>SUM(B5:F5)</f>
        <v>134</v>
      </c>
      <c r="I5" t="s">
        <v>11</v>
      </c>
      <c r="J5">
        <v>169.84899999999996</v>
      </c>
      <c r="K5">
        <v>172.46600000000001</v>
      </c>
      <c r="L5">
        <v>173.98700000000002</v>
      </c>
      <c r="M5">
        <v>175.64100000000002</v>
      </c>
      <c r="N5">
        <v>178.02199999999996</v>
      </c>
      <c r="O5">
        <f>SUM(J5:N5)</f>
        <v>869.96499999999992</v>
      </c>
    </row>
    <row r="6" spans="1:15" x14ac:dyDescent="0.25">
      <c r="A6" s="3" t="s">
        <v>10</v>
      </c>
      <c r="B6" s="17">
        <v>17.662747499249338</v>
      </c>
      <c r="C6" s="17">
        <v>17.394732874885484</v>
      </c>
      <c r="D6" s="17">
        <f t="shared" ref="D6" si="0">D5/L$5*100</f>
        <v>12.644622874122776</v>
      </c>
      <c r="E6" s="17">
        <f t="shared" ref="E6" si="1">E5/M$5*100</f>
        <v>11.386862976184375</v>
      </c>
      <c r="F6" s="17">
        <f t="shared" ref="F6" si="2">F5/N$5*100</f>
        <v>17.97530642280168</v>
      </c>
      <c r="G6" s="18">
        <f t="shared" ref="G6" si="3">G5/O$5*100</f>
        <v>15.40291850821585</v>
      </c>
      <c r="I6" t="s">
        <v>77</v>
      </c>
      <c r="O6" s="41">
        <f>O5/'Statewide Totals Check'!O5</f>
        <v>9.6812385183681626E-2</v>
      </c>
    </row>
    <row r="7" spans="1:15" ht="4.5" customHeight="1" x14ac:dyDescent="0.25">
      <c r="A7" s="7"/>
      <c r="B7" s="8"/>
      <c r="C7" s="8"/>
      <c r="D7" s="8"/>
      <c r="E7" s="8"/>
      <c r="F7" s="8"/>
      <c r="G7" s="9"/>
    </row>
    <row r="8" spans="1:15" x14ac:dyDescent="0.25">
      <c r="A8" s="3" t="s">
        <v>16</v>
      </c>
      <c r="B8" s="4">
        <v>2</v>
      </c>
      <c r="C8" s="4">
        <v>8</v>
      </c>
      <c r="D8" s="4">
        <v>5</v>
      </c>
      <c r="E8" s="4">
        <v>1</v>
      </c>
      <c r="F8" s="4">
        <v>10</v>
      </c>
      <c r="G8" s="5">
        <f>SUM(B8:F8)</f>
        <v>26</v>
      </c>
    </row>
    <row r="9" spans="1:15" x14ac:dyDescent="0.25">
      <c r="A9" s="3" t="s">
        <v>17</v>
      </c>
      <c r="B9" s="17">
        <v>1.1775164999499559</v>
      </c>
      <c r="C9" s="17">
        <v>4.6385954333027959</v>
      </c>
      <c r="D9" s="17">
        <f t="shared" ref="D9" si="4">D8/L$5*100</f>
        <v>2.8737779259369951</v>
      </c>
      <c r="E9" s="17">
        <f>E8/M$5*100</f>
        <v>0.56934314880921866</v>
      </c>
      <c r="F9" s="17">
        <f>F8/N$5*100</f>
        <v>5.6172832571255249</v>
      </c>
      <c r="G9" s="18">
        <f t="shared" ref="G9" si="5">G8/O$5*100</f>
        <v>2.9886259792060601</v>
      </c>
    </row>
    <row r="10" spans="1:15" x14ac:dyDescent="0.25">
      <c r="A10" s="12" t="s">
        <v>13</v>
      </c>
      <c r="B10" s="51">
        <v>6.6666666666666666E-2</v>
      </c>
      <c r="C10" s="51">
        <v>0.26666666666666666</v>
      </c>
      <c r="D10" s="51">
        <f t="shared" ref="D10:E10" si="6">D8/D$5</f>
        <v>0.22727272727272727</v>
      </c>
      <c r="E10" s="51">
        <f t="shared" si="6"/>
        <v>0.05</v>
      </c>
      <c r="F10" s="51">
        <f t="shared" ref="F10" si="7">F8/F$5</f>
        <v>0.3125</v>
      </c>
      <c r="G10" s="14">
        <f t="shared" ref="G10" si="8">G8/G$5</f>
        <v>0.19402985074626866</v>
      </c>
    </row>
    <row r="11" spans="1:15" ht="4.5" customHeight="1" x14ac:dyDescent="0.25">
      <c r="A11" s="7"/>
      <c r="B11" s="8"/>
      <c r="C11" s="8"/>
      <c r="D11" s="8"/>
      <c r="E11" s="8"/>
      <c r="F11" s="8"/>
      <c r="G11" s="9"/>
    </row>
    <row r="12" spans="1:15" x14ac:dyDescent="0.25">
      <c r="A12" s="3" t="s">
        <v>86</v>
      </c>
      <c r="B12" s="4">
        <v>4</v>
      </c>
      <c r="C12" s="4">
        <v>4</v>
      </c>
      <c r="D12" s="4">
        <v>4</v>
      </c>
      <c r="E12" s="4">
        <v>1</v>
      </c>
      <c r="F12" s="4">
        <v>0</v>
      </c>
      <c r="G12" s="5">
        <f>SUM(B12:F12)</f>
        <v>13</v>
      </c>
    </row>
    <row r="13" spans="1:15" x14ac:dyDescent="0.25">
      <c r="A13" s="3" t="s">
        <v>87</v>
      </c>
      <c r="B13" s="24">
        <v>2.3550329998999118</v>
      </c>
      <c r="C13" s="24">
        <v>2.3192977166513979</v>
      </c>
      <c r="D13" s="24">
        <f t="shared" ref="D13" si="9">D12/L$5*100</f>
        <v>2.2990223407495955</v>
      </c>
      <c r="E13" s="24">
        <f t="shared" ref="E13" si="10">E12/M$5*100</f>
        <v>0.56934314880921866</v>
      </c>
      <c r="F13" s="24">
        <f t="shared" ref="F13" si="11">F12/N$5*100</f>
        <v>0</v>
      </c>
      <c r="G13" s="25">
        <f t="shared" ref="G13" si="12">G12/O$5*100</f>
        <v>1.4943129896030301</v>
      </c>
    </row>
    <row r="14" spans="1:15" x14ac:dyDescent="0.25">
      <c r="A14" s="12" t="s">
        <v>20</v>
      </c>
      <c r="B14" s="15">
        <v>0.13333333333333333</v>
      </c>
      <c r="C14" s="15">
        <v>0.13333333333333333</v>
      </c>
      <c r="D14" s="15">
        <f t="shared" ref="D14:E14" si="13">D12/D$5</f>
        <v>0.18181818181818182</v>
      </c>
      <c r="E14" s="15">
        <f t="shared" si="13"/>
        <v>0.05</v>
      </c>
      <c r="F14" s="15">
        <f t="shared" ref="F14" si="14">F12/F$5</f>
        <v>0</v>
      </c>
      <c r="G14" s="36">
        <f t="shared" ref="G14" si="15">G12/G$5</f>
        <v>9.7014925373134331E-2</v>
      </c>
    </row>
    <row r="15" spans="1:15" ht="4.5" customHeight="1" x14ac:dyDescent="0.25">
      <c r="A15" s="7"/>
      <c r="B15" s="8"/>
      <c r="C15" s="8"/>
      <c r="D15" s="8"/>
      <c r="E15" s="8"/>
      <c r="F15" s="8"/>
      <c r="G15" s="9"/>
    </row>
    <row r="16" spans="1:15" s="16" customFormat="1" x14ac:dyDescent="0.25">
      <c r="A16" s="22" t="s">
        <v>18</v>
      </c>
      <c r="B16" s="23">
        <v>16</v>
      </c>
      <c r="C16" s="23">
        <v>12</v>
      </c>
      <c r="D16" s="23">
        <v>14</v>
      </c>
      <c r="E16" s="23">
        <v>9</v>
      </c>
      <c r="F16" s="23">
        <v>15</v>
      </c>
      <c r="G16" s="5">
        <f>SUM(B16:F16)</f>
        <v>66</v>
      </c>
    </row>
    <row r="17" spans="1:7" s="16" customFormat="1" x14ac:dyDescent="0.25">
      <c r="A17" s="22" t="s">
        <v>19</v>
      </c>
      <c r="B17" s="24">
        <v>9.4201319995996471</v>
      </c>
      <c r="C17" s="24">
        <v>6.9578931499541934</v>
      </c>
      <c r="D17" s="24">
        <f t="shared" ref="D17" si="16">D16/L$5*100</f>
        <v>8.0465781926235849</v>
      </c>
      <c r="E17" s="24">
        <f t="shared" ref="E17" si="17">E16/M$5*100</f>
        <v>5.1240883392829684</v>
      </c>
      <c r="F17" s="24">
        <f t="shared" ref="F17" si="18">F16/N$5*100</f>
        <v>8.4259248856882873</v>
      </c>
      <c r="G17" s="25">
        <f t="shared" ref="G17" si="19">G16/O$5*100</f>
        <v>7.5865121010615377</v>
      </c>
    </row>
    <row r="18" spans="1:7" x14ac:dyDescent="0.25">
      <c r="A18" s="3" t="s">
        <v>81</v>
      </c>
      <c r="B18" s="51">
        <v>0.53333333333333333</v>
      </c>
      <c r="C18" s="51">
        <v>0.4</v>
      </c>
      <c r="D18" s="51">
        <f t="shared" ref="D18:E18" si="20">D16/D$5</f>
        <v>0.63636363636363635</v>
      </c>
      <c r="E18" s="51">
        <f t="shared" si="20"/>
        <v>0.45</v>
      </c>
      <c r="F18" s="51">
        <f t="shared" ref="F18" si="21">F16/F$5</f>
        <v>0.46875</v>
      </c>
      <c r="G18" s="14">
        <f t="shared" ref="G18" si="22">G16/G$5</f>
        <v>0.4925373134328358</v>
      </c>
    </row>
    <row r="19" spans="1:7" ht="4.5" customHeight="1" x14ac:dyDescent="0.25">
      <c r="A19" s="7"/>
      <c r="B19" s="20"/>
      <c r="C19" s="20"/>
      <c r="D19" s="20"/>
      <c r="E19" s="20"/>
      <c r="F19" s="20"/>
      <c r="G19" s="21"/>
    </row>
    <row r="20" spans="1:7" x14ac:dyDescent="0.25">
      <c r="A20" s="3" t="s">
        <v>14</v>
      </c>
      <c r="B20" s="4">
        <v>12</v>
      </c>
      <c r="C20" s="4">
        <v>7</v>
      </c>
      <c r="D20" s="4">
        <v>12</v>
      </c>
      <c r="E20" s="4">
        <v>7</v>
      </c>
      <c r="F20" s="4">
        <v>11</v>
      </c>
      <c r="G20" s="5">
        <f>SUM(B20:F20)</f>
        <v>49</v>
      </c>
    </row>
    <row r="21" spans="1:7" x14ac:dyDescent="0.25">
      <c r="A21" s="3" t="s">
        <v>15</v>
      </c>
      <c r="B21" s="17">
        <v>7.0650989996997344</v>
      </c>
      <c r="C21" s="17">
        <v>4.0587710041399463</v>
      </c>
      <c r="D21" s="17">
        <f t="shared" ref="D21" si="23">D20/L$5*100</f>
        <v>6.8970670222487875</v>
      </c>
      <c r="E21" s="17">
        <f t="shared" ref="E21" si="24">E20/M$5*100</f>
        <v>3.985402041664531</v>
      </c>
      <c r="F21" s="17">
        <f t="shared" ref="F21" si="25">F20/N$5*100</f>
        <v>6.1790115828380774</v>
      </c>
      <c r="G21" s="18">
        <f t="shared" ref="G21" si="26">G20/O$5*100</f>
        <v>5.63241049927296</v>
      </c>
    </row>
    <row r="22" spans="1:7" x14ac:dyDescent="0.25">
      <c r="A22" s="12" t="s">
        <v>12</v>
      </c>
      <c r="B22" s="51">
        <v>0.4</v>
      </c>
      <c r="C22" s="51">
        <v>0.23333333333333334</v>
      </c>
      <c r="D22" s="51">
        <f t="shared" ref="D22:E22" si="27">D20/D$5</f>
        <v>0.54545454545454541</v>
      </c>
      <c r="E22" s="51">
        <f t="shared" si="27"/>
        <v>0.35</v>
      </c>
      <c r="F22" s="51">
        <f t="shared" ref="F22" si="28">F20/F$5</f>
        <v>0.34375</v>
      </c>
      <c r="G22" s="14">
        <f t="shared" ref="G22" si="29">G20/G$5</f>
        <v>0.36567164179104478</v>
      </c>
    </row>
    <row r="23" spans="1:7" ht="4.5" customHeight="1" x14ac:dyDescent="0.25">
      <c r="A23" s="19"/>
      <c r="B23" s="20"/>
      <c r="C23" s="20"/>
      <c r="D23" s="20"/>
      <c r="E23" s="20"/>
      <c r="F23" s="20"/>
      <c r="G23" s="21"/>
    </row>
    <row r="24" spans="1:7" x14ac:dyDescent="0.25">
      <c r="A24" s="3" t="s">
        <v>23</v>
      </c>
      <c r="B24" s="4">
        <v>6</v>
      </c>
      <c r="C24" s="4">
        <v>3</v>
      </c>
      <c r="D24" s="4">
        <v>3</v>
      </c>
      <c r="E24" s="4">
        <v>4</v>
      </c>
      <c r="F24" s="4">
        <v>4</v>
      </c>
      <c r="G24" s="5">
        <f>SUM(B24:F24)</f>
        <v>20</v>
      </c>
    </row>
    <row r="25" spans="1:7" x14ac:dyDescent="0.25">
      <c r="A25" s="3" t="s">
        <v>21</v>
      </c>
      <c r="B25" s="17">
        <v>3.5325494998498672</v>
      </c>
      <c r="C25" s="17">
        <v>1.7394732874885483</v>
      </c>
      <c r="D25" s="17">
        <f t="shared" ref="D25" si="30">D24/L$5*100</f>
        <v>1.7242667555621969</v>
      </c>
      <c r="E25" s="17">
        <f t="shared" ref="E25" si="31">E24/M$5*100</f>
        <v>2.2773725952368746</v>
      </c>
      <c r="F25" s="17">
        <f t="shared" ref="F25" si="32">F24/N$5*100</f>
        <v>2.24691330285021</v>
      </c>
      <c r="G25" s="18">
        <f t="shared" ref="G25" si="33">G24/O$5*100</f>
        <v>2.2989430609277388</v>
      </c>
    </row>
    <row r="26" spans="1:7" x14ac:dyDescent="0.25">
      <c r="A26" s="12" t="s">
        <v>22</v>
      </c>
      <c r="B26" s="51">
        <v>0.2</v>
      </c>
      <c r="C26" s="51">
        <v>0.1</v>
      </c>
      <c r="D26" s="51">
        <f t="shared" ref="D26:E26" si="34">D24/D$5</f>
        <v>0.13636363636363635</v>
      </c>
      <c r="E26" s="51">
        <f t="shared" si="34"/>
        <v>0.2</v>
      </c>
      <c r="F26" s="51">
        <f t="shared" ref="F26" si="35">F24/F$5</f>
        <v>0.125</v>
      </c>
      <c r="G26" s="14">
        <f t="shared" ref="G26" si="36">G24/G$5</f>
        <v>0.14925373134328357</v>
      </c>
    </row>
    <row r="27" spans="1:7" ht="4.5" customHeight="1" x14ac:dyDescent="0.25">
      <c r="A27" s="19"/>
      <c r="B27" s="20"/>
      <c r="C27" s="20"/>
      <c r="D27" s="20"/>
      <c r="E27" s="20"/>
      <c r="F27" s="20"/>
      <c r="G27" s="21"/>
    </row>
    <row r="28" spans="1:7" x14ac:dyDescent="0.25">
      <c r="A28" s="3" t="s">
        <v>24</v>
      </c>
      <c r="B28" s="4">
        <v>12</v>
      </c>
      <c r="C28" s="4">
        <v>9</v>
      </c>
      <c r="D28" s="4">
        <v>10</v>
      </c>
      <c r="E28" s="4">
        <v>6</v>
      </c>
      <c r="F28" s="4">
        <v>6</v>
      </c>
      <c r="G28" s="5">
        <f>SUM(B28:F28)</f>
        <v>43</v>
      </c>
    </row>
    <row r="29" spans="1:7" x14ac:dyDescent="0.25">
      <c r="A29" s="3" t="s">
        <v>25</v>
      </c>
      <c r="B29" s="17">
        <v>7.0650989996997344</v>
      </c>
      <c r="C29" s="17">
        <v>5.2184198624656455</v>
      </c>
      <c r="D29" s="17">
        <f t="shared" ref="D29" si="37">D28/L$5*100</f>
        <v>5.7475558518739902</v>
      </c>
      <c r="E29" s="17">
        <f t="shared" ref="E29" si="38">E28/M$5*100</f>
        <v>3.4160588928553124</v>
      </c>
      <c r="F29" s="17">
        <f t="shared" ref="F29" si="39">F28/N$5*100</f>
        <v>3.3703699542753149</v>
      </c>
      <c r="G29" s="18">
        <f t="shared" ref="G29" si="40">G28/O$5*100</f>
        <v>4.9427275809946378</v>
      </c>
    </row>
    <row r="30" spans="1:7" x14ac:dyDescent="0.25">
      <c r="A30" s="12" t="s">
        <v>26</v>
      </c>
      <c r="B30" s="51">
        <v>0.4</v>
      </c>
      <c r="C30" s="51">
        <v>0.3</v>
      </c>
      <c r="D30" s="51">
        <f t="shared" ref="D30:E30" si="41">D28/D$5</f>
        <v>0.45454545454545453</v>
      </c>
      <c r="E30" s="51">
        <f t="shared" si="41"/>
        <v>0.3</v>
      </c>
      <c r="F30" s="51">
        <f t="shared" ref="F30" si="42">F28/F$5</f>
        <v>0.1875</v>
      </c>
      <c r="G30" s="14">
        <f t="shared" ref="G30" si="43">G28/G$5</f>
        <v>0.32089552238805968</v>
      </c>
    </row>
    <row r="31" spans="1:7" ht="4.5" customHeight="1" x14ac:dyDescent="0.25">
      <c r="A31" s="19"/>
      <c r="B31" s="20"/>
      <c r="C31" s="20"/>
      <c r="D31" s="20"/>
      <c r="E31" s="20"/>
      <c r="F31" s="20"/>
      <c r="G31" s="21"/>
    </row>
    <row r="32" spans="1:7" x14ac:dyDescent="0.25">
      <c r="A32" s="3" t="s">
        <v>27</v>
      </c>
      <c r="B32" s="4">
        <v>0</v>
      </c>
      <c r="C32" s="4">
        <v>0</v>
      </c>
      <c r="D32" s="4">
        <v>1</v>
      </c>
      <c r="E32" s="4">
        <v>1</v>
      </c>
      <c r="F32" s="4">
        <v>1</v>
      </c>
      <c r="G32" s="5">
        <f>SUM(B32:F32)</f>
        <v>3</v>
      </c>
    </row>
    <row r="33" spans="1:7" x14ac:dyDescent="0.25">
      <c r="A33" s="3" t="s">
        <v>28</v>
      </c>
      <c r="B33" s="17">
        <v>0</v>
      </c>
      <c r="C33" s="17">
        <v>0</v>
      </c>
      <c r="D33" s="17">
        <f>D32/L$5*100</f>
        <v>0.57475558518739889</v>
      </c>
      <c r="E33" s="17">
        <f t="shared" ref="E33" si="44">E32/M$5*100</f>
        <v>0.56934314880921866</v>
      </c>
      <c r="F33" s="17">
        <f t="shared" ref="F33" si="45">F32/N$5*100</f>
        <v>0.56172832571255249</v>
      </c>
      <c r="G33" s="18">
        <f t="shared" ref="G33" si="46">G32/O$5*100</f>
        <v>0.34484145913916081</v>
      </c>
    </row>
    <row r="34" spans="1:7" x14ac:dyDescent="0.25">
      <c r="A34" s="12" t="s">
        <v>45</v>
      </c>
      <c r="B34" s="51">
        <v>0</v>
      </c>
      <c r="C34" s="51">
        <v>0</v>
      </c>
      <c r="D34" s="51">
        <f t="shared" ref="D34:E34" si="47">D32/D$5</f>
        <v>4.5454545454545456E-2</v>
      </c>
      <c r="E34" s="51">
        <f t="shared" si="47"/>
        <v>0.05</v>
      </c>
      <c r="F34" s="51">
        <f t="shared" ref="F34" si="48">F32/F$5</f>
        <v>3.125E-2</v>
      </c>
      <c r="G34" s="14">
        <f t="shared" ref="G34" si="49">G32/G$5</f>
        <v>2.2388059701492536E-2</v>
      </c>
    </row>
    <row r="35" spans="1:7" ht="4.5" customHeight="1" x14ac:dyDescent="0.25">
      <c r="A35" s="19"/>
      <c r="B35" s="20"/>
      <c r="C35" s="20"/>
      <c r="D35" s="20"/>
      <c r="E35" s="20"/>
      <c r="F35" s="20"/>
      <c r="G35" s="21"/>
    </row>
    <row r="36" spans="1:7" x14ac:dyDescent="0.25">
      <c r="A36" s="3" t="s">
        <v>29</v>
      </c>
      <c r="B36" s="4">
        <v>0</v>
      </c>
      <c r="C36" s="4">
        <v>1</v>
      </c>
      <c r="D36" s="4">
        <v>0</v>
      </c>
      <c r="E36" s="4">
        <v>1</v>
      </c>
      <c r="F36" s="4">
        <v>0</v>
      </c>
      <c r="G36" s="5">
        <f>SUM(B36:F36)</f>
        <v>2</v>
      </c>
    </row>
    <row r="37" spans="1:7" x14ac:dyDescent="0.25">
      <c r="A37" s="3" t="s">
        <v>30</v>
      </c>
      <c r="B37" s="17">
        <v>0</v>
      </c>
      <c r="C37" s="17">
        <v>0.57982442916284949</v>
      </c>
      <c r="D37" s="17">
        <f t="shared" ref="D37" si="50">D36/L$5*100</f>
        <v>0</v>
      </c>
      <c r="E37" s="17">
        <f t="shared" ref="E37" si="51">E36/M$5*100</f>
        <v>0.56934314880921866</v>
      </c>
      <c r="F37" s="17">
        <f t="shared" ref="F37" si="52">F36/N$5*100</f>
        <v>0</v>
      </c>
      <c r="G37" s="18">
        <f t="shared" ref="G37" si="53">G36/O$5*100</f>
        <v>0.22989430609277389</v>
      </c>
    </row>
    <row r="38" spans="1:7" x14ac:dyDescent="0.25">
      <c r="A38" s="12" t="s">
        <v>46</v>
      </c>
      <c r="B38" s="51">
        <v>0</v>
      </c>
      <c r="C38" s="51">
        <v>3.3333333333333333E-2</v>
      </c>
      <c r="D38" s="51">
        <f t="shared" ref="D38:E38" si="54">D36/D$5</f>
        <v>0</v>
      </c>
      <c r="E38" s="51">
        <f t="shared" si="54"/>
        <v>0.05</v>
      </c>
      <c r="F38" s="51">
        <f t="shared" ref="F38" si="55">F36/F$5</f>
        <v>0</v>
      </c>
      <c r="G38" s="14">
        <f>G36/G$5</f>
        <v>1.4925373134328358E-2</v>
      </c>
    </row>
    <row r="39" spans="1:7" ht="4.5" customHeight="1" x14ac:dyDescent="0.25">
      <c r="A39" s="19"/>
      <c r="B39" s="20"/>
      <c r="C39" s="20"/>
      <c r="D39" s="20"/>
      <c r="E39" s="20"/>
      <c r="F39" s="20"/>
      <c r="G39" s="21"/>
    </row>
    <row r="40" spans="1:7" x14ac:dyDescent="0.25">
      <c r="A40" s="3" t="s">
        <v>31</v>
      </c>
      <c r="B40" s="4">
        <v>3</v>
      </c>
      <c r="C40" s="4">
        <v>5</v>
      </c>
      <c r="D40" s="4">
        <v>2</v>
      </c>
      <c r="E40" s="4">
        <v>4</v>
      </c>
      <c r="F40" s="4">
        <v>5</v>
      </c>
      <c r="G40" s="5">
        <f>SUM(B40:F40)</f>
        <v>19</v>
      </c>
    </row>
    <row r="41" spans="1:7" x14ac:dyDescent="0.25">
      <c r="A41" s="3" t="s">
        <v>32</v>
      </c>
      <c r="B41" s="17">
        <v>1.7662747499249336</v>
      </c>
      <c r="C41" s="17">
        <v>2.8991221458142471</v>
      </c>
      <c r="D41" s="17">
        <f t="shared" ref="D41" si="56">D40/L$5*100</f>
        <v>1.1495111703747978</v>
      </c>
      <c r="E41" s="17">
        <f t="shared" ref="E41" si="57">E40/M$5*100</f>
        <v>2.2773725952368746</v>
      </c>
      <c r="F41" s="17">
        <f t="shared" ref="F41" si="58">F40/N$5*100</f>
        <v>2.8086416285627624</v>
      </c>
      <c r="G41" s="18">
        <f t="shared" ref="G41" si="59">G40/O$5*100</f>
        <v>2.1839959078813518</v>
      </c>
    </row>
    <row r="42" spans="1:7" x14ac:dyDescent="0.25">
      <c r="A42" s="12" t="s">
        <v>47</v>
      </c>
      <c r="B42" s="51">
        <v>0.1</v>
      </c>
      <c r="C42" s="51">
        <v>0.16666666666666666</v>
      </c>
      <c r="D42" s="51">
        <f t="shared" ref="D42:E42" si="60">D40/D$5</f>
        <v>9.0909090909090912E-2</v>
      </c>
      <c r="E42" s="51">
        <f t="shared" si="60"/>
        <v>0.2</v>
      </c>
      <c r="F42" s="51">
        <f t="shared" ref="F42" si="61">F40/F$5</f>
        <v>0.15625</v>
      </c>
      <c r="G42" s="14">
        <f t="shared" ref="G42" si="62">G40/G$5</f>
        <v>0.1417910447761194</v>
      </c>
    </row>
    <row r="43" spans="1:7" ht="4.5" customHeight="1" x14ac:dyDescent="0.25">
      <c r="A43" s="19"/>
      <c r="B43" s="20"/>
      <c r="C43" s="20"/>
      <c r="D43" s="20"/>
      <c r="E43" s="20"/>
      <c r="F43" s="20"/>
      <c r="G43" s="21"/>
    </row>
    <row r="44" spans="1:7" x14ac:dyDescent="0.25">
      <c r="A44" s="3" t="s">
        <v>83</v>
      </c>
      <c r="B44" s="4">
        <v>6</v>
      </c>
      <c r="C44" s="4">
        <v>8</v>
      </c>
      <c r="D44" s="4">
        <v>2</v>
      </c>
      <c r="E44" s="4">
        <v>3</v>
      </c>
      <c r="F44" s="4">
        <v>6</v>
      </c>
      <c r="G44" s="5">
        <f>SUM(B44:F44)</f>
        <v>25</v>
      </c>
    </row>
    <row r="45" spans="1:7" x14ac:dyDescent="0.25">
      <c r="A45" s="3" t="s">
        <v>33</v>
      </c>
      <c r="B45" s="17">
        <v>3.5325494998498672</v>
      </c>
      <c r="C45" s="17">
        <v>4.6385954333027959</v>
      </c>
      <c r="D45" s="17">
        <f t="shared" ref="D45" si="63">D44/L$5*100</f>
        <v>1.1495111703747978</v>
      </c>
      <c r="E45" s="17">
        <f t="shared" ref="E45" si="64">E44/M$5*100</f>
        <v>1.7080294464276562</v>
      </c>
      <c r="F45" s="17">
        <f t="shared" ref="F45" si="65">F44/N$5*100</f>
        <v>3.3703699542753149</v>
      </c>
      <c r="G45" s="18">
        <f t="shared" ref="G45" si="66">G44/O$5*100</f>
        <v>2.8736788261596735</v>
      </c>
    </row>
    <row r="46" spans="1:7" x14ac:dyDescent="0.25">
      <c r="A46" s="12" t="s">
        <v>34</v>
      </c>
      <c r="B46" s="51">
        <v>0.2</v>
      </c>
      <c r="C46" s="51">
        <v>0.26666666666666666</v>
      </c>
      <c r="D46" s="51">
        <f t="shared" ref="D46:E46" si="67">D44/D$5</f>
        <v>9.0909090909090912E-2</v>
      </c>
      <c r="E46" s="51">
        <f t="shared" si="67"/>
        <v>0.15</v>
      </c>
      <c r="F46" s="51">
        <f t="shared" ref="F46" si="68">F44/F$5</f>
        <v>0.1875</v>
      </c>
      <c r="G46" s="14">
        <f t="shared" ref="G46" si="69">G44/G$5</f>
        <v>0.18656716417910449</v>
      </c>
    </row>
    <row r="47" spans="1:7" ht="4.5" customHeight="1" x14ac:dyDescent="0.25">
      <c r="A47" s="19"/>
      <c r="B47" s="20"/>
      <c r="C47" s="20"/>
      <c r="D47" s="20"/>
      <c r="E47" s="20"/>
      <c r="F47" s="20"/>
      <c r="G47" s="21"/>
    </row>
    <row r="48" spans="1:7" x14ac:dyDescent="0.25">
      <c r="A48" s="3" t="s">
        <v>35</v>
      </c>
      <c r="B48" s="4">
        <v>16</v>
      </c>
      <c r="C48" s="4">
        <v>13</v>
      </c>
      <c r="D48" s="4">
        <v>15</v>
      </c>
      <c r="E48" s="4">
        <v>10</v>
      </c>
      <c r="F48" s="4">
        <v>19</v>
      </c>
      <c r="G48" s="5">
        <f>SUM(B48:F48)</f>
        <v>73</v>
      </c>
    </row>
    <row r="49" spans="1:7" x14ac:dyDescent="0.25">
      <c r="A49" s="3" t="s">
        <v>36</v>
      </c>
      <c r="B49" s="17">
        <v>9.4201319995996471</v>
      </c>
      <c r="C49" s="17">
        <v>7.537717579117043</v>
      </c>
      <c r="D49" s="17">
        <f t="shared" ref="D49" si="70">D48/L$5*100</f>
        <v>8.6213337778109835</v>
      </c>
      <c r="E49" s="17">
        <f t="shared" ref="E49" si="71">E48/M$5*100</f>
        <v>5.6934314880921875</v>
      </c>
      <c r="F49" s="17">
        <f t="shared" ref="F49" si="72">F48/N$5*100</f>
        <v>10.672838188538497</v>
      </c>
      <c r="G49" s="18">
        <f t="shared" ref="G49" si="73">G48/O$5*100</f>
        <v>8.391142172386246</v>
      </c>
    </row>
    <row r="50" spans="1:7" x14ac:dyDescent="0.25">
      <c r="A50" s="12" t="s">
        <v>37</v>
      </c>
      <c r="B50" s="51">
        <v>0.53333333333333333</v>
      </c>
      <c r="C50" s="51">
        <v>0.43333333333333335</v>
      </c>
      <c r="D50" s="51">
        <f t="shared" ref="D50:E50" si="74">D48/D$5</f>
        <v>0.68181818181818177</v>
      </c>
      <c r="E50" s="51">
        <f t="shared" si="74"/>
        <v>0.5</v>
      </c>
      <c r="F50" s="51">
        <f t="shared" ref="F50" si="75">F48/F$5</f>
        <v>0.59375</v>
      </c>
      <c r="G50" s="14">
        <f t="shared" ref="G50" si="76">G48/G$5</f>
        <v>0.54477611940298509</v>
      </c>
    </row>
    <row r="51" spans="1:7" ht="4.5" customHeight="1" x14ac:dyDescent="0.25">
      <c r="A51" s="19"/>
      <c r="B51" s="20"/>
      <c r="C51" s="20"/>
      <c r="D51" s="20"/>
      <c r="E51" s="20"/>
      <c r="F51" s="20"/>
      <c r="G51" s="21"/>
    </row>
    <row r="52" spans="1:7" x14ac:dyDescent="0.25">
      <c r="A52" s="3" t="s">
        <v>39</v>
      </c>
      <c r="B52" s="4">
        <v>11</v>
      </c>
      <c r="C52" s="4">
        <v>2</v>
      </c>
      <c r="D52" s="4">
        <v>3</v>
      </c>
      <c r="E52" s="4">
        <v>6</v>
      </c>
      <c r="F52" s="4">
        <v>3</v>
      </c>
      <c r="G52" s="5">
        <f>SUM(B52:F52)</f>
        <v>25</v>
      </c>
    </row>
    <row r="53" spans="1:7" x14ac:dyDescent="0.25">
      <c r="A53" s="3" t="s">
        <v>40</v>
      </c>
      <c r="B53" s="17">
        <v>6.4763407497247574</v>
      </c>
      <c r="C53" s="17">
        <v>1.159648858325699</v>
      </c>
      <c r="D53" s="17">
        <f t="shared" ref="D53" si="77">D52/L$5*100</f>
        <v>1.7242667555621969</v>
      </c>
      <c r="E53" s="17">
        <f t="shared" ref="E53" si="78">E52/M$5*100</f>
        <v>3.4160588928553124</v>
      </c>
      <c r="F53" s="17">
        <f t="shared" ref="F53" si="79">F52/N$5*100</f>
        <v>1.6851849771376575</v>
      </c>
      <c r="G53" s="18">
        <f t="shared" ref="G53" si="80">G52/O$5*100</f>
        <v>2.8736788261596735</v>
      </c>
    </row>
    <row r="54" spans="1:7" x14ac:dyDescent="0.25">
      <c r="A54" s="12" t="s">
        <v>41</v>
      </c>
      <c r="B54" s="51">
        <v>0.36666666666666664</v>
      </c>
      <c r="C54" s="51">
        <v>6.6666666666666666E-2</v>
      </c>
      <c r="D54" s="51">
        <f t="shared" ref="D54:E54" si="81">D52/D$5</f>
        <v>0.13636363636363635</v>
      </c>
      <c r="E54" s="51">
        <f t="shared" si="81"/>
        <v>0.3</v>
      </c>
      <c r="F54" s="51">
        <f t="shared" ref="F54" si="82">F52/F$5</f>
        <v>9.375E-2</v>
      </c>
      <c r="G54" s="14">
        <f t="shared" ref="G54" si="83">G52/G$5</f>
        <v>0.18656716417910449</v>
      </c>
    </row>
    <row r="55" spans="1:7" ht="4.5" customHeight="1" x14ac:dyDescent="0.25">
      <c r="A55" s="19"/>
      <c r="B55" s="20"/>
      <c r="C55" s="20"/>
      <c r="D55" s="20"/>
      <c r="E55" s="20"/>
      <c r="F55" s="20"/>
      <c r="G55" s="21"/>
    </row>
    <row r="56" spans="1:7" x14ac:dyDescent="0.25">
      <c r="A56" s="3" t="s">
        <v>42</v>
      </c>
      <c r="B56" s="4">
        <v>0</v>
      </c>
      <c r="C56" s="4">
        <v>8</v>
      </c>
      <c r="D56" s="4">
        <v>1</v>
      </c>
      <c r="E56" s="4">
        <v>0</v>
      </c>
      <c r="F56" s="4">
        <v>6</v>
      </c>
      <c r="G56" s="5">
        <f>SUM(B56:F56)</f>
        <v>15</v>
      </c>
    </row>
    <row r="57" spans="1:7" x14ac:dyDescent="0.25">
      <c r="A57" s="3" t="s">
        <v>43</v>
      </c>
      <c r="B57" s="17">
        <v>0</v>
      </c>
      <c r="C57" s="17">
        <v>4.6385954333027959</v>
      </c>
      <c r="D57" s="17">
        <f t="shared" ref="D57" si="84">D56/L$5*100</f>
        <v>0.57475558518739889</v>
      </c>
      <c r="E57" s="17">
        <f t="shared" ref="E57" si="85">E56/M$5*100</f>
        <v>0</v>
      </c>
      <c r="F57" s="17">
        <f t="shared" ref="F57" si="86">F56/N$5*100</f>
        <v>3.3703699542753149</v>
      </c>
      <c r="G57" s="18">
        <f t="shared" ref="G57" si="87">G56/O$5*100</f>
        <v>1.7242072956958041</v>
      </c>
    </row>
    <row r="58" spans="1:7" x14ac:dyDescent="0.25">
      <c r="A58" s="12" t="s">
        <v>44</v>
      </c>
      <c r="B58" s="51">
        <v>0</v>
      </c>
      <c r="C58" s="51">
        <v>0.26666666666666666</v>
      </c>
      <c r="D58" s="51">
        <f t="shared" ref="D58:E58" si="88">D56/D$5</f>
        <v>4.5454545454545456E-2</v>
      </c>
      <c r="E58" s="51">
        <f t="shared" si="88"/>
        <v>0</v>
      </c>
      <c r="F58" s="51">
        <f t="shared" ref="F58" si="89">F56/F$5</f>
        <v>0.1875</v>
      </c>
      <c r="G58" s="14">
        <f t="shared" ref="G58" si="90">G56/G$5</f>
        <v>0.11194029850746269</v>
      </c>
    </row>
    <row r="59" spans="1:7" ht="4.5" customHeight="1" x14ac:dyDescent="0.25">
      <c r="A59" s="6"/>
      <c r="B59" s="57"/>
      <c r="C59" s="57"/>
      <c r="D59" s="57"/>
      <c r="E59" s="57"/>
      <c r="F59" s="57"/>
      <c r="G59" s="11"/>
    </row>
    <row r="60" spans="1:7" x14ac:dyDescent="0.25">
      <c r="A60" s="63" t="s">
        <v>80</v>
      </c>
      <c r="B60" s="27"/>
      <c r="C60" s="27"/>
      <c r="D60" s="27"/>
      <c r="E60" s="27"/>
      <c r="F60" s="27"/>
      <c r="G60" s="27"/>
    </row>
    <row r="61" spans="1:7" x14ac:dyDescent="0.25">
      <c r="A61" s="62">
        <f>'District 1'!A61</f>
        <v>44776</v>
      </c>
      <c r="B61" s="27"/>
      <c r="C61" s="27"/>
      <c r="D61" s="27"/>
      <c r="E61" s="27"/>
      <c r="F61" s="27"/>
      <c r="G61" s="27"/>
    </row>
    <row r="62" spans="1:7" x14ac:dyDescent="0.25">
      <c r="A62" s="27"/>
      <c r="B62" s="27"/>
      <c r="C62" s="27"/>
      <c r="D62" s="27"/>
      <c r="E62" s="27"/>
      <c r="F62" s="27"/>
      <c r="G62" s="27"/>
    </row>
    <row r="63" spans="1:7" x14ac:dyDescent="0.25">
      <c r="A63" s="27"/>
      <c r="B63" s="27"/>
      <c r="C63" s="27"/>
      <c r="D63" s="27"/>
      <c r="E63" s="27"/>
      <c r="F63" s="27"/>
      <c r="G63" s="27"/>
    </row>
    <row r="64" spans="1:7" x14ac:dyDescent="0.25">
      <c r="A64" s="27"/>
      <c r="B64" s="27"/>
      <c r="C64" s="27"/>
      <c r="D64" s="27"/>
      <c r="E64" s="27"/>
      <c r="F64" s="27"/>
      <c r="G64" s="27"/>
    </row>
    <row r="65" spans="1:7" x14ac:dyDescent="0.25">
      <c r="A65" s="27"/>
      <c r="B65" s="27"/>
      <c r="C65" s="27"/>
      <c r="D65" s="27"/>
      <c r="E65" s="27"/>
      <c r="F65" s="27"/>
      <c r="G65" s="27"/>
    </row>
    <row r="66" spans="1:7" x14ac:dyDescent="0.25">
      <c r="A66" s="27"/>
      <c r="B66" s="27"/>
      <c r="C66" s="27"/>
      <c r="D66" s="27"/>
      <c r="E66" s="27"/>
      <c r="F66" s="27"/>
      <c r="G66" s="27"/>
    </row>
    <row r="67" spans="1:7" x14ac:dyDescent="0.25">
      <c r="A67" s="27"/>
      <c r="B67" s="27"/>
      <c r="C67" s="27"/>
      <c r="D67" s="27"/>
      <c r="E67" s="27"/>
      <c r="F67" s="27"/>
      <c r="G67" s="27"/>
    </row>
    <row r="68" spans="1:7" x14ac:dyDescent="0.25">
      <c r="A68" s="27"/>
      <c r="B68" s="27"/>
      <c r="C68" s="27"/>
      <c r="D68" s="27"/>
      <c r="E68" s="27"/>
      <c r="F68" s="27"/>
      <c r="G68" s="27"/>
    </row>
    <row r="69" spans="1:7" x14ac:dyDescent="0.25">
      <c r="A69" s="27"/>
      <c r="B69" s="27"/>
      <c r="C69" s="27"/>
      <c r="D69" s="27"/>
      <c r="E69" s="27"/>
      <c r="F69" s="27"/>
      <c r="G69" s="27"/>
    </row>
    <row r="70" spans="1:7" x14ac:dyDescent="0.25">
      <c r="A70" s="27"/>
      <c r="B70" s="27"/>
      <c r="C70" s="27"/>
      <c r="D70" s="27"/>
      <c r="E70" s="27"/>
      <c r="F70" s="27"/>
      <c r="G70" s="27"/>
    </row>
    <row r="71" spans="1:7" x14ac:dyDescent="0.25">
      <c r="A71" s="27"/>
      <c r="B71" s="27"/>
      <c r="C71" s="27"/>
      <c r="D71" s="27"/>
      <c r="E71" s="27"/>
      <c r="F71" s="27"/>
      <c r="G71" s="27"/>
    </row>
    <row r="72" spans="1:7" x14ac:dyDescent="0.25">
      <c r="A72" s="27"/>
      <c r="B72" s="27"/>
      <c r="C72" s="27"/>
      <c r="D72" s="27"/>
      <c r="E72" s="27"/>
      <c r="F72" s="27"/>
      <c r="G72" s="27"/>
    </row>
    <row r="73" spans="1:7" s="16" customFormat="1" x14ac:dyDescent="0.25">
      <c r="A73" s="28"/>
      <c r="B73" s="28"/>
      <c r="C73" s="28"/>
      <c r="D73" s="28"/>
      <c r="E73" s="28"/>
      <c r="F73" s="28"/>
      <c r="G73" s="28"/>
    </row>
    <row r="74" spans="1:7" s="16" customFormat="1" x14ac:dyDescent="0.25">
      <c r="A74" s="28"/>
      <c r="B74" s="28"/>
      <c r="C74" s="28"/>
      <c r="D74" s="28"/>
      <c r="E74" s="28"/>
      <c r="F74" s="28"/>
      <c r="G74" s="28"/>
    </row>
    <row r="75" spans="1:7" x14ac:dyDescent="0.25">
      <c r="A75" s="27"/>
      <c r="B75" s="27"/>
      <c r="C75" s="27"/>
      <c r="D75" s="27"/>
      <c r="E75" s="27"/>
      <c r="F75" s="27"/>
      <c r="G75" s="27"/>
    </row>
    <row r="76" spans="1:7" x14ac:dyDescent="0.25">
      <c r="A76" s="27"/>
      <c r="B76" s="27"/>
      <c r="C76" s="27"/>
      <c r="D76" s="27"/>
      <c r="E76" s="27"/>
      <c r="F76" s="27"/>
      <c r="G76" s="27"/>
    </row>
    <row r="77" spans="1:7" x14ac:dyDescent="0.25">
      <c r="A77" s="27"/>
      <c r="B77" s="27"/>
      <c r="C77" s="27"/>
      <c r="D77" s="27"/>
      <c r="E77" s="27"/>
      <c r="F77" s="27"/>
      <c r="G77" s="27"/>
    </row>
    <row r="78" spans="1:7" x14ac:dyDescent="0.25">
      <c r="A78" s="27"/>
      <c r="B78" s="27"/>
      <c r="C78" s="27"/>
      <c r="D78" s="27"/>
      <c r="E78" s="27"/>
      <c r="F78" s="27"/>
      <c r="G78" s="27"/>
    </row>
    <row r="79" spans="1:7" x14ac:dyDescent="0.25">
      <c r="A79" s="27"/>
      <c r="B79" s="27"/>
      <c r="C79" s="27"/>
      <c r="D79" s="27"/>
      <c r="E79" s="27"/>
      <c r="F79" s="27"/>
      <c r="G79" s="27"/>
    </row>
    <row r="80" spans="1:7" x14ac:dyDescent="0.25">
      <c r="A80" s="27"/>
      <c r="B80" s="27"/>
      <c r="C80" s="27"/>
      <c r="D80" s="27"/>
      <c r="E80" s="27"/>
      <c r="F80" s="27"/>
      <c r="G80" s="27"/>
    </row>
    <row r="81" spans="1:7" x14ac:dyDescent="0.25">
      <c r="A81" s="27"/>
      <c r="B81" s="27"/>
      <c r="C81" s="27"/>
      <c r="D81" s="27"/>
      <c r="E81" s="27"/>
      <c r="F81" s="27"/>
      <c r="G81" s="27"/>
    </row>
    <row r="82" spans="1:7" x14ac:dyDescent="0.25">
      <c r="A82" s="27"/>
      <c r="B82" s="27"/>
      <c r="C82" s="27"/>
      <c r="D82" s="27"/>
      <c r="E82" s="27"/>
      <c r="F82" s="27"/>
      <c r="G82" s="27"/>
    </row>
    <row r="83" spans="1:7" x14ac:dyDescent="0.25">
      <c r="A83" s="27"/>
      <c r="B83" s="27"/>
      <c r="C83" s="27"/>
      <c r="D83" s="27"/>
      <c r="E83" s="27"/>
      <c r="F83" s="27"/>
      <c r="G83" s="27"/>
    </row>
    <row r="84" spans="1:7" x14ac:dyDescent="0.25">
      <c r="A84" s="27"/>
      <c r="B84" s="27"/>
      <c r="C84" s="27"/>
      <c r="D84" s="27"/>
      <c r="E84" s="27"/>
      <c r="F84" s="27"/>
      <c r="G84" s="27"/>
    </row>
    <row r="85" spans="1:7" x14ac:dyDescent="0.25">
      <c r="B85"/>
      <c r="C85"/>
      <c r="D85"/>
      <c r="E85"/>
      <c r="F85"/>
      <c r="G85"/>
    </row>
    <row r="86" spans="1:7" x14ac:dyDescent="0.25">
      <c r="B86"/>
      <c r="C86"/>
      <c r="D86"/>
      <c r="E86"/>
      <c r="F86"/>
      <c r="G86"/>
    </row>
    <row r="87" spans="1:7" x14ac:dyDescent="0.25">
      <c r="B87"/>
      <c r="C87"/>
      <c r="D87"/>
      <c r="E87"/>
      <c r="F87"/>
      <c r="G87"/>
    </row>
    <row r="88" spans="1:7" x14ac:dyDescent="0.25">
      <c r="B88"/>
      <c r="C88"/>
      <c r="D88"/>
      <c r="E88"/>
      <c r="F88"/>
      <c r="G88"/>
    </row>
    <row r="89" spans="1:7" s="16" customFormat="1" x14ac:dyDescent="0.25"/>
    <row r="90" spans="1:7" s="16" customFormat="1" x14ac:dyDescent="0.25"/>
    <row r="91" spans="1:7" x14ac:dyDescent="0.25">
      <c r="B91"/>
      <c r="C91"/>
      <c r="D91"/>
      <c r="E91"/>
      <c r="F91"/>
      <c r="G91"/>
    </row>
    <row r="92" spans="1:7" x14ac:dyDescent="0.25">
      <c r="B92"/>
      <c r="C92"/>
      <c r="D92"/>
      <c r="E92"/>
      <c r="F92"/>
      <c r="G92"/>
    </row>
    <row r="93" spans="1:7" x14ac:dyDescent="0.25">
      <c r="B93"/>
      <c r="C93"/>
      <c r="D93"/>
      <c r="E93"/>
      <c r="F93"/>
      <c r="G93"/>
    </row>
    <row r="94" spans="1:7" x14ac:dyDescent="0.25">
      <c r="B94"/>
      <c r="C94"/>
      <c r="D94"/>
      <c r="E94"/>
      <c r="F94"/>
      <c r="G94"/>
    </row>
    <row r="95" spans="1:7" x14ac:dyDescent="0.25">
      <c r="B95"/>
      <c r="C95"/>
      <c r="D95"/>
      <c r="E95"/>
      <c r="F95"/>
      <c r="G95"/>
    </row>
    <row r="96" spans="1:7" x14ac:dyDescent="0.25">
      <c r="B96"/>
      <c r="C96"/>
      <c r="D96"/>
      <c r="E96"/>
      <c r="F96"/>
      <c r="G96"/>
    </row>
    <row r="97" spans="2:7" x14ac:dyDescent="0.25">
      <c r="B97"/>
      <c r="C97"/>
      <c r="D97"/>
      <c r="E97"/>
      <c r="F97"/>
      <c r="G97"/>
    </row>
    <row r="98" spans="2:7" x14ac:dyDescent="0.25">
      <c r="B98"/>
      <c r="C98"/>
      <c r="D98"/>
      <c r="E98"/>
      <c r="F98"/>
      <c r="G98"/>
    </row>
    <row r="99" spans="2:7" x14ac:dyDescent="0.25">
      <c r="B99"/>
      <c r="C99"/>
      <c r="D99"/>
      <c r="E99"/>
      <c r="F99"/>
      <c r="G99"/>
    </row>
    <row r="100" spans="2:7" x14ac:dyDescent="0.25">
      <c r="B100"/>
      <c r="C100"/>
      <c r="D100"/>
      <c r="E100"/>
      <c r="F100"/>
      <c r="G100"/>
    </row>
    <row r="101" spans="2:7" x14ac:dyDescent="0.25">
      <c r="B101"/>
      <c r="C101"/>
      <c r="D101"/>
      <c r="E101"/>
      <c r="F101"/>
      <c r="G101"/>
    </row>
    <row r="102" spans="2:7" x14ac:dyDescent="0.25">
      <c r="B102"/>
      <c r="C102"/>
      <c r="D102"/>
      <c r="E102"/>
      <c r="F102"/>
      <c r="G102"/>
    </row>
    <row r="103" spans="2:7" x14ac:dyDescent="0.25">
      <c r="B103"/>
      <c r="C103"/>
      <c r="D103"/>
      <c r="E103"/>
      <c r="F103"/>
      <c r="G103"/>
    </row>
    <row r="104" spans="2:7" x14ac:dyDescent="0.25">
      <c r="B104"/>
      <c r="C104"/>
      <c r="D104"/>
      <c r="E104"/>
      <c r="F104"/>
      <c r="G104"/>
    </row>
    <row r="105" spans="2:7" s="16" customFormat="1" x14ac:dyDescent="0.25"/>
    <row r="106" spans="2:7" s="16" customFormat="1" x14ac:dyDescent="0.25"/>
    <row r="107" spans="2:7" x14ac:dyDescent="0.25">
      <c r="B107"/>
      <c r="C107"/>
      <c r="D107"/>
      <c r="E107"/>
      <c r="F107"/>
      <c r="G107"/>
    </row>
    <row r="108" spans="2:7" x14ac:dyDescent="0.25">
      <c r="B108"/>
      <c r="C108"/>
      <c r="D108"/>
      <c r="E108"/>
      <c r="F108"/>
      <c r="G108"/>
    </row>
    <row r="109" spans="2:7" x14ac:dyDescent="0.25">
      <c r="B109"/>
      <c r="C109"/>
      <c r="D109"/>
      <c r="E109"/>
      <c r="F109"/>
      <c r="G109"/>
    </row>
    <row r="110" spans="2:7" x14ac:dyDescent="0.25">
      <c r="B110"/>
      <c r="C110"/>
      <c r="D110"/>
      <c r="E110"/>
      <c r="F110"/>
      <c r="G110"/>
    </row>
    <row r="111" spans="2:7" x14ac:dyDescent="0.25">
      <c r="B111"/>
      <c r="C111"/>
      <c r="D111"/>
      <c r="E111"/>
      <c r="F111"/>
      <c r="G111"/>
    </row>
    <row r="112" spans="2:7" x14ac:dyDescent="0.25">
      <c r="B112"/>
      <c r="C112"/>
      <c r="D112"/>
      <c r="E112"/>
      <c r="F112"/>
      <c r="G112"/>
    </row>
    <row r="113" spans="2:7" x14ac:dyDescent="0.25">
      <c r="B113"/>
      <c r="C113"/>
      <c r="D113"/>
      <c r="E113"/>
      <c r="F113"/>
      <c r="G113"/>
    </row>
    <row r="114" spans="2:7" x14ac:dyDescent="0.25">
      <c r="B114"/>
      <c r="C114"/>
      <c r="D114"/>
      <c r="E114"/>
      <c r="F114"/>
      <c r="G114"/>
    </row>
    <row r="115" spans="2:7" x14ac:dyDescent="0.25">
      <c r="B115"/>
      <c r="C115"/>
      <c r="D115"/>
      <c r="E115"/>
      <c r="F115"/>
      <c r="G115"/>
    </row>
    <row r="116" spans="2:7" x14ac:dyDescent="0.25">
      <c r="B116"/>
      <c r="C116"/>
      <c r="D116"/>
      <c r="E116"/>
      <c r="F116"/>
      <c r="G116"/>
    </row>
    <row r="117" spans="2:7" x14ac:dyDescent="0.25">
      <c r="B117"/>
      <c r="C117"/>
      <c r="D117"/>
      <c r="E117"/>
      <c r="F117"/>
      <c r="G117"/>
    </row>
    <row r="118" spans="2:7" x14ac:dyDescent="0.25">
      <c r="B118"/>
      <c r="C118"/>
      <c r="D118"/>
      <c r="E118"/>
      <c r="F118"/>
      <c r="G118"/>
    </row>
    <row r="119" spans="2:7" x14ac:dyDescent="0.25">
      <c r="B119"/>
      <c r="C119"/>
      <c r="D119"/>
      <c r="E119"/>
      <c r="F119"/>
      <c r="G119"/>
    </row>
    <row r="120" spans="2:7" x14ac:dyDescent="0.25">
      <c r="B120"/>
      <c r="C120"/>
      <c r="D120"/>
      <c r="E120"/>
      <c r="F120"/>
      <c r="G120"/>
    </row>
    <row r="121" spans="2:7" s="16" customFormat="1" x14ac:dyDescent="0.25"/>
    <row r="122" spans="2:7" s="16" customFormat="1" x14ac:dyDescent="0.25"/>
    <row r="123" spans="2:7" x14ac:dyDescent="0.25">
      <c r="B123"/>
      <c r="C123"/>
      <c r="D123"/>
      <c r="E123"/>
      <c r="F123"/>
      <c r="G123"/>
    </row>
    <row r="124" spans="2:7" x14ac:dyDescent="0.25">
      <c r="B124"/>
      <c r="C124"/>
      <c r="D124"/>
      <c r="E124"/>
      <c r="F124"/>
      <c r="G124"/>
    </row>
    <row r="125" spans="2:7" x14ac:dyDescent="0.25">
      <c r="B125"/>
      <c r="C125"/>
      <c r="D125"/>
      <c r="E125"/>
      <c r="F125"/>
      <c r="G125"/>
    </row>
    <row r="126" spans="2:7" x14ac:dyDescent="0.25">
      <c r="B126"/>
      <c r="C126"/>
      <c r="D126"/>
      <c r="E126"/>
      <c r="F126"/>
      <c r="G126"/>
    </row>
    <row r="127" spans="2:7" x14ac:dyDescent="0.25">
      <c r="B127"/>
      <c r="C127"/>
      <c r="D127"/>
      <c r="E127"/>
      <c r="F127"/>
      <c r="G127"/>
    </row>
    <row r="128" spans="2:7" x14ac:dyDescent="0.25">
      <c r="B128"/>
      <c r="C128"/>
      <c r="D128"/>
      <c r="E128"/>
      <c r="F128"/>
      <c r="G128"/>
    </row>
    <row r="129" spans="2:7" x14ac:dyDescent="0.25">
      <c r="B129"/>
      <c r="C129"/>
      <c r="D129"/>
      <c r="E129"/>
      <c r="F129"/>
      <c r="G129"/>
    </row>
    <row r="130" spans="2:7" x14ac:dyDescent="0.25">
      <c r="B130"/>
      <c r="C130"/>
      <c r="D130"/>
      <c r="E130"/>
      <c r="F130"/>
      <c r="G130"/>
    </row>
    <row r="131" spans="2:7" x14ac:dyDescent="0.25">
      <c r="B131"/>
      <c r="C131"/>
      <c r="D131"/>
      <c r="E131"/>
      <c r="F131"/>
      <c r="G131"/>
    </row>
    <row r="132" spans="2:7" x14ac:dyDescent="0.25">
      <c r="B132"/>
      <c r="C132"/>
      <c r="D132"/>
      <c r="E132"/>
      <c r="F132"/>
      <c r="G132"/>
    </row>
    <row r="133" spans="2:7" x14ac:dyDescent="0.25">
      <c r="B133"/>
      <c r="C133"/>
      <c r="D133"/>
      <c r="E133"/>
      <c r="F133"/>
      <c r="G133"/>
    </row>
    <row r="134" spans="2:7" x14ac:dyDescent="0.25">
      <c r="B134"/>
      <c r="C134"/>
      <c r="D134"/>
      <c r="E134"/>
      <c r="F134"/>
      <c r="G134"/>
    </row>
    <row r="135" spans="2:7" x14ac:dyDescent="0.25">
      <c r="B135"/>
      <c r="C135"/>
      <c r="D135"/>
      <c r="E135"/>
      <c r="F135"/>
      <c r="G135"/>
    </row>
    <row r="136" spans="2:7" x14ac:dyDescent="0.25">
      <c r="B136"/>
      <c r="C136"/>
      <c r="D136"/>
      <c r="E136"/>
      <c r="F136"/>
      <c r="G136"/>
    </row>
    <row r="137" spans="2:7" s="16" customFormat="1" x14ac:dyDescent="0.25"/>
    <row r="138" spans="2:7" s="16" customFormat="1" x14ac:dyDescent="0.25"/>
    <row r="139" spans="2:7" x14ac:dyDescent="0.25">
      <c r="B139"/>
      <c r="C139"/>
      <c r="D139"/>
      <c r="E139"/>
      <c r="F139"/>
      <c r="G139"/>
    </row>
    <row r="140" spans="2:7" x14ac:dyDescent="0.25">
      <c r="B140"/>
      <c r="C140"/>
      <c r="D140"/>
      <c r="E140"/>
      <c r="F140"/>
      <c r="G140"/>
    </row>
    <row r="141" spans="2:7" x14ac:dyDescent="0.25">
      <c r="B141"/>
      <c r="C141"/>
      <c r="D141"/>
      <c r="E141"/>
      <c r="F141"/>
      <c r="G141"/>
    </row>
    <row r="142" spans="2:7" x14ac:dyDescent="0.25">
      <c r="B142"/>
      <c r="C142"/>
      <c r="D142"/>
      <c r="E142"/>
      <c r="F142"/>
      <c r="G142"/>
    </row>
    <row r="143" spans="2:7" x14ac:dyDescent="0.25">
      <c r="B143"/>
      <c r="C143"/>
      <c r="D143"/>
      <c r="E143"/>
      <c r="F143"/>
      <c r="G143"/>
    </row>
    <row r="144" spans="2:7" x14ac:dyDescent="0.25">
      <c r="B144"/>
      <c r="C144"/>
      <c r="D144"/>
      <c r="E144"/>
      <c r="F144"/>
      <c r="G144"/>
    </row>
    <row r="145" spans="2:7" x14ac:dyDescent="0.25">
      <c r="B145"/>
      <c r="C145"/>
      <c r="D145"/>
      <c r="E145"/>
      <c r="F145"/>
      <c r="G145"/>
    </row>
    <row r="146" spans="2:7" x14ac:dyDescent="0.25">
      <c r="B146"/>
      <c r="C146"/>
      <c r="D146"/>
      <c r="E146"/>
      <c r="F146"/>
      <c r="G146"/>
    </row>
    <row r="147" spans="2:7" x14ac:dyDescent="0.25">
      <c r="B147"/>
      <c r="C147"/>
      <c r="D147"/>
      <c r="E147"/>
      <c r="F147"/>
      <c r="G147"/>
    </row>
    <row r="148" spans="2:7" x14ac:dyDescent="0.25">
      <c r="B148"/>
      <c r="C148"/>
      <c r="D148"/>
      <c r="E148"/>
      <c r="F148"/>
      <c r="G148"/>
    </row>
    <row r="149" spans="2:7" x14ac:dyDescent="0.25">
      <c r="B149"/>
      <c r="C149"/>
      <c r="D149"/>
      <c r="E149"/>
      <c r="F149"/>
      <c r="G149"/>
    </row>
    <row r="150" spans="2:7" x14ac:dyDescent="0.25">
      <c r="B150"/>
      <c r="C150"/>
      <c r="D150"/>
      <c r="E150"/>
      <c r="F150"/>
      <c r="G150"/>
    </row>
    <row r="151" spans="2:7" x14ac:dyDescent="0.25">
      <c r="B151"/>
      <c r="C151"/>
      <c r="D151"/>
      <c r="E151"/>
      <c r="F151"/>
      <c r="G151"/>
    </row>
    <row r="152" spans="2:7" x14ac:dyDescent="0.25">
      <c r="B152"/>
      <c r="C152"/>
      <c r="D152"/>
      <c r="E152"/>
      <c r="F152"/>
      <c r="G152"/>
    </row>
    <row r="153" spans="2:7" s="16" customFormat="1" x14ac:dyDescent="0.25"/>
    <row r="154" spans="2:7" s="16" customFormat="1" x14ac:dyDescent="0.25"/>
    <row r="155" spans="2:7" x14ac:dyDescent="0.25">
      <c r="B155"/>
      <c r="C155"/>
      <c r="D155"/>
      <c r="E155"/>
      <c r="F155"/>
      <c r="G155"/>
    </row>
    <row r="156" spans="2:7" x14ac:dyDescent="0.25">
      <c r="B156"/>
      <c r="C156"/>
      <c r="D156"/>
      <c r="E156"/>
      <c r="F156"/>
      <c r="G156"/>
    </row>
    <row r="157" spans="2:7" x14ac:dyDescent="0.25">
      <c r="B157"/>
      <c r="C157"/>
      <c r="D157"/>
      <c r="E157"/>
      <c r="F157"/>
      <c r="G157"/>
    </row>
    <row r="158" spans="2:7" x14ac:dyDescent="0.25">
      <c r="B158"/>
      <c r="C158"/>
      <c r="D158"/>
      <c r="E158"/>
      <c r="F158"/>
      <c r="G158"/>
    </row>
    <row r="159" spans="2:7" x14ac:dyDescent="0.25">
      <c r="B159"/>
      <c r="C159"/>
      <c r="D159"/>
      <c r="E159"/>
      <c r="F159"/>
      <c r="G159"/>
    </row>
    <row r="160" spans="2:7" x14ac:dyDescent="0.25">
      <c r="B160"/>
      <c r="C160"/>
      <c r="D160"/>
      <c r="E160"/>
      <c r="F160"/>
      <c r="G160"/>
    </row>
    <row r="161" spans="2:7" x14ac:dyDescent="0.25">
      <c r="B161"/>
      <c r="C161"/>
      <c r="D161"/>
      <c r="E161"/>
      <c r="F161"/>
      <c r="G161"/>
    </row>
    <row r="162" spans="2:7" x14ac:dyDescent="0.25">
      <c r="B162"/>
      <c r="C162"/>
      <c r="D162"/>
      <c r="E162"/>
      <c r="F162"/>
      <c r="G162"/>
    </row>
    <row r="163" spans="2:7" x14ac:dyDescent="0.25">
      <c r="B163"/>
      <c r="C163"/>
      <c r="D163"/>
      <c r="E163"/>
      <c r="F163"/>
      <c r="G163"/>
    </row>
    <row r="164" spans="2:7" x14ac:dyDescent="0.25">
      <c r="B164"/>
      <c r="C164"/>
      <c r="D164"/>
      <c r="E164"/>
      <c r="F164"/>
      <c r="G164"/>
    </row>
    <row r="165" spans="2:7" x14ac:dyDescent="0.25">
      <c r="B165"/>
      <c r="C165"/>
      <c r="D165"/>
      <c r="E165"/>
      <c r="F165"/>
      <c r="G165"/>
    </row>
    <row r="166" spans="2:7" x14ac:dyDescent="0.25">
      <c r="B166"/>
      <c r="C166"/>
      <c r="D166"/>
      <c r="E166"/>
      <c r="F166"/>
      <c r="G166"/>
    </row>
    <row r="167" spans="2:7" x14ac:dyDescent="0.25">
      <c r="B167"/>
      <c r="C167"/>
      <c r="D167"/>
      <c r="E167"/>
      <c r="F167"/>
      <c r="G167"/>
    </row>
    <row r="168" spans="2:7" x14ac:dyDescent="0.25">
      <c r="B168"/>
      <c r="C168"/>
      <c r="D168"/>
      <c r="E168"/>
      <c r="F168"/>
      <c r="G168"/>
    </row>
    <row r="169" spans="2:7" x14ac:dyDescent="0.25">
      <c r="B169"/>
      <c r="C169"/>
      <c r="D169"/>
      <c r="E169"/>
      <c r="F169"/>
      <c r="G169"/>
    </row>
    <row r="170" spans="2:7" x14ac:dyDescent="0.25">
      <c r="B170"/>
      <c r="C170"/>
      <c r="D170"/>
      <c r="E170"/>
      <c r="F170"/>
      <c r="G170"/>
    </row>
    <row r="171" spans="2:7" x14ac:dyDescent="0.25">
      <c r="B171"/>
      <c r="C171"/>
      <c r="D171"/>
      <c r="E171"/>
      <c r="F171"/>
      <c r="G171"/>
    </row>
    <row r="172" spans="2:7" x14ac:dyDescent="0.25">
      <c r="B172"/>
      <c r="C172"/>
      <c r="D172"/>
      <c r="E172"/>
      <c r="F172"/>
      <c r="G172"/>
    </row>
    <row r="173" spans="2:7" x14ac:dyDescent="0.25">
      <c r="B173"/>
      <c r="C173"/>
      <c r="D173"/>
      <c r="E173"/>
      <c r="F173"/>
      <c r="G173"/>
    </row>
    <row r="174" spans="2:7" x14ac:dyDescent="0.25">
      <c r="B174"/>
      <c r="C174"/>
      <c r="D174"/>
      <c r="E174"/>
      <c r="F174"/>
      <c r="G174"/>
    </row>
    <row r="175" spans="2:7" x14ac:dyDescent="0.25">
      <c r="B175"/>
      <c r="C175"/>
      <c r="D175"/>
      <c r="E175"/>
      <c r="F175"/>
      <c r="G175"/>
    </row>
    <row r="176" spans="2:7" x14ac:dyDescent="0.25">
      <c r="B176"/>
      <c r="C176"/>
      <c r="D176"/>
      <c r="E176"/>
      <c r="F176"/>
      <c r="G176"/>
    </row>
    <row r="177" spans="2:7" x14ac:dyDescent="0.25">
      <c r="B177"/>
      <c r="C177"/>
      <c r="D177"/>
      <c r="E177"/>
      <c r="F177"/>
      <c r="G177"/>
    </row>
    <row r="178" spans="2:7" x14ac:dyDescent="0.25">
      <c r="B178"/>
      <c r="C178"/>
      <c r="D178"/>
      <c r="E178"/>
      <c r="F178"/>
      <c r="G178"/>
    </row>
    <row r="179" spans="2:7" x14ac:dyDescent="0.25">
      <c r="B179"/>
      <c r="C179"/>
      <c r="D179"/>
      <c r="E179"/>
      <c r="F179"/>
      <c r="G179"/>
    </row>
    <row r="180" spans="2:7" x14ac:dyDescent="0.25">
      <c r="B180"/>
      <c r="C180"/>
      <c r="D180"/>
      <c r="E180"/>
      <c r="F180"/>
      <c r="G180"/>
    </row>
    <row r="181" spans="2:7" x14ac:dyDescent="0.25">
      <c r="B181"/>
      <c r="C181"/>
      <c r="D181"/>
      <c r="E181"/>
      <c r="F181"/>
      <c r="G181"/>
    </row>
    <row r="182" spans="2:7" x14ac:dyDescent="0.25">
      <c r="B182"/>
      <c r="C182"/>
      <c r="D182"/>
      <c r="E182"/>
      <c r="F182"/>
      <c r="G182"/>
    </row>
    <row r="183" spans="2:7" x14ac:dyDescent="0.25">
      <c r="B183"/>
      <c r="C183"/>
      <c r="D183"/>
      <c r="E183"/>
      <c r="F183"/>
      <c r="G183"/>
    </row>
    <row r="184" spans="2:7" x14ac:dyDescent="0.25">
      <c r="B184"/>
      <c r="C184"/>
      <c r="D184"/>
      <c r="E184"/>
      <c r="F184"/>
      <c r="G184"/>
    </row>
    <row r="185" spans="2:7" x14ac:dyDescent="0.25">
      <c r="B185"/>
      <c r="C185"/>
      <c r="D185"/>
      <c r="E185"/>
      <c r="F185"/>
      <c r="G185"/>
    </row>
    <row r="186" spans="2:7" x14ac:dyDescent="0.25">
      <c r="B186"/>
      <c r="C186"/>
      <c r="D186"/>
      <c r="E186"/>
      <c r="F186"/>
      <c r="G186"/>
    </row>
    <row r="187" spans="2:7" x14ac:dyDescent="0.25">
      <c r="B187"/>
      <c r="C187"/>
      <c r="D187"/>
      <c r="E187"/>
      <c r="F187"/>
      <c r="G187"/>
    </row>
    <row r="188" spans="2:7" x14ac:dyDescent="0.25">
      <c r="B188"/>
      <c r="C188"/>
      <c r="D188"/>
      <c r="E188"/>
      <c r="F188"/>
      <c r="G188"/>
    </row>
    <row r="189" spans="2:7" x14ac:dyDescent="0.25">
      <c r="B189"/>
      <c r="C189"/>
      <c r="D189"/>
      <c r="E189"/>
      <c r="F189"/>
      <c r="G189"/>
    </row>
    <row r="190" spans="2:7" x14ac:dyDescent="0.25">
      <c r="B190"/>
      <c r="C190"/>
      <c r="D190"/>
      <c r="E190"/>
      <c r="F190"/>
      <c r="G190"/>
    </row>
    <row r="191" spans="2:7" x14ac:dyDescent="0.25">
      <c r="B191"/>
      <c r="C191"/>
      <c r="D191"/>
      <c r="E191"/>
      <c r="F191"/>
      <c r="G191"/>
    </row>
    <row r="192" spans="2:7" x14ac:dyDescent="0.25">
      <c r="B192"/>
      <c r="C192"/>
      <c r="D192"/>
      <c r="E192"/>
      <c r="F192"/>
      <c r="G192"/>
    </row>
    <row r="193" spans="2:7" x14ac:dyDescent="0.25">
      <c r="B193"/>
      <c r="C193"/>
      <c r="D193"/>
      <c r="E193"/>
      <c r="F193"/>
      <c r="G193"/>
    </row>
    <row r="194" spans="2:7" x14ac:dyDescent="0.25">
      <c r="B194"/>
      <c r="C194"/>
      <c r="D194"/>
      <c r="E194"/>
      <c r="F194"/>
      <c r="G194"/>
    </row>
    <row r="195" spans="2:7" x14ac:dyDescent="0.25">
      <c r="B195"/>
      <c r="C195"/>
      <c r="D195"/>
      <c r="E195"/>
      <c r="F195"/>
      <c r="G195"/>
    </row>
    <row r="196" spans="2:7" x14ac:dyDescent="0.25">
      <c r="B196"/>
      <c r="C196"/>
      <c r="D196"/>
      <c r="E196"/>
      <c r="F196"/>
      <c r="G196"/>
    </row>
    <row r="197" spans="2:7" x14ac:dyDescent="0.25">
      <c r="B197"/>
      <c r="C197"/>
      <c r="D197"/>
      <c r="E197"/>
      <c r="F197"/>
      <c r="G197"/>
    </row>
    <row r="198" spans="2:7" x14ac:dyDescent="0.25">
      <c r="B198"/>
      <c r="C198"/>
      <c r="D198"/>
      <c r="E198"/>
      <c r="F198"/>
      <c r="G198"/>
    </row>
    <row r="199" spans="2:7" x14ac:dyDescent="0.25">
      <c r="B199"/>
      <c r="C199"/>
      <c r="D199"/>
      <c r="E199"/>
      <c r="F199"/>
      <c r="G199"/>
    </row>
    <row r="200" spans="2:7" x14ac:dyDescent="0.25">
      <c r="B200"/>
      <c r="C200"/>
      <c r="D200"/>
      <c r="E200"/>
      <c r="F200"/>
      <c r="G200"/>
    </row>
    <row r="201" spans="2:7" x14ac:dyDescent="0.25">
      <c r="B201"/>
      <c r="C201"/>
      <c r="D201"/>
      <c r="E201"/>
      <c r="F201"/>
      <c r="G201"/>
    </row>
    <row r="202" spans="2:7" x14ac:dyDescent="0.25">
      <c r="B202"/>
      <c r="C202"/>
      <c r="D202"/>
      <c r="E202"/>
      <c r="F202"/>
      <c r="G202"/>
    </row>
    <row r="203" spans="2:7" x14ac:dyDescent="0.25">
      <c r="B203"/>
      <c r="C203"/>
      <c r="D203"/>
      <c r="E203"/>
      <c r="F203"/>
      <c r="G203"/>
    </row>
    <row r="204" spans="2:7" x14ac:dyDescent="0.25">
      <c r="B204"/>
      <c r="C204"/>
      <c r="D204"/>
      <c r="E204"/>
      <c r="F204"/>
      <c r="G204"/>
    </row>
    <row r="205" spans="2:7" x14ac:dyDescent="0.25">
      <c r="B205"/>
      <c r="C205"/>
      <c r="D205"/>
      <c r="E205"/>
      <c r="F205"/>
      <c r="G205"/>
    </row>
    <row r="206" spans="2:7" x14ac:dyDescent="0.25">
      <c r="B206"/>
      <c r="C206"/>
      <c r="D206"/>
      <c r="E206"/>
      <c r="F206"/>
      <c r="G206"/>
    </row>
    <row r="207" spans="2:7" x14ac:dyDescent="0.25">
      <c r="B207"/>
      <c r="C207"/>
      <c r="D207"/>
      <c r="E207"/>
      <c r="F207"/>
      <c r="G207"/>
    </row>
    <row r="208" spans="2:7" x14ac:dyDescent="0.25">
      <c r="B208"/>
      <c r="C208"/>
      <c r="D208"/>
      <c r="E208"/>
      <c r="F208"/>
      <c r="G208"/>
    </row>
    <row r="209" spans="2:7" x14ac:dyDescent="0.25">
      <c r="B209"/>
      <c r="C209"/>
      <c r="D209"/>
      <c r="E209"/>
      <c r="F209"/>
      <c r="G209"/>
    </row>
    <row r="210" spans="2:7" x14ac:dyDescent="0.25">
      <c r="B210"/>
      <c r="C210"/>
      <c r="D210"/>
      <c r="E210"/>
      <c r="F210"/>
      <c r="G210"/>
    </row>
    <row r="211" spans="2:7" x14ac:dyDescent="0.25">
      <c r="B211"/>
      <c r="C211"/>
      <c r="D211"/>
      <c r="E211"/>
      <c r="F211"/>
      <c r="G211"/>
    </row>
    <row r="212" spans="2:7" x14ac:dyDescent="0.25">
      <c r="B212"/>
      <c r="C212"/>
      <c r="D212"/>
      <c r="E212"/>
      <c r="F212"/>
      <c r="G212"/>
    </row>
    <row r="213" spans="2:7" x14ac:dyDescent="0.25">
      <c r="B213"/>
      <c r="C213"/>
      <c r="D213"/>
      <c r="E213"/>
      <c r="F213"/>
      <c r="G213"/>
    </row>
    <row r="214" spans="2:7" x14ac:dyDescent="0.25">
      <c r="B214"/>
      <c r="C214"/>
      <c r="D214"/>
      <c r="E214"/>
      <c r="F214"/>
      <c r="G214"/>
    </row>
    <row r="215" spans="2:7" x14ac:dyDescent="0.25">
      <c r="B215"/>
      <c r="C215"/>
      <c r="D215"/>
      <c r="E215"/>
      <c r="F215"/>
      <c r="G215"/>
    </row>
    <row r="216" spans="2:7" x14ac:dyDescent="0.25">
      <c r="B216"/>
      <c r="C216"/>
      <c r="D216"/>
      <c r="E216"/>
      <c r="F216"/>
      <c r="G216"/>
    </row>
    <row r="217" spans="2:7" x14ac:dyDescent="0.25">
      <c r="B217"/>
      <c r="C217"/>
      <c r="D217"/>
      <c r="E217"/>
      <c r="F217"/>
      <c r="G217"/>
    </row>
    <row r="218" spans="2:7" x14ac:dyDescent="0.25">
      <c r="B218"/>
      <c r="C218"/>
      <c r="D218"/>
      <c r="E218"/>
      <c r="F218"/>
      <c r="G218"/>
    </row>
    <row r="219" spans="2:7" x14ac:dyDescent="0.25">
      <c r="B219"/>
      <c r="C219"/>
      <c r="D219"/>
      <c r="E219"/>
      <c r="F219"/>
      <c r="G219"/>
    </row>
    <row r="220" spans="2:7" x14ac:dyDescent="0.25">
      <c r="B220"/>
      <c r="C220"/>
      <c r="D220"/>
      <c r="E220"/>
      <c r="F220"/>
      <c r="G220"/>
    </row>
    <row r="221" spans="2:7" x14ac:dyDescent="0.25">
      <c r="B221"/>
      <c r="C221"/>
      <c r="D221"/>
      <c r="E221"/>
      <c r="F221"/>
      <c r="G221"/>
    </row>
    <row r="222" spans="2:7" x14ac:dyDescent="0.25">
      <c r="B222"/>
      <c r="C222"/>
      <c r="D222"/>
      <c r="E222"/>
      <c r="F222"/>
      <c r="G222"/>
    </row>
    <row r="223" spans="2:7" x14ac:dyDescent="0.25">
      <c r="B223"/>
      <c r="C223"/>
      <c r="D223"/>
      <c r="E223"/>
      <c r="F223"/>
      <c r="G223"/>
    </row>
    <row r="224" spans="2:7" x14ac:dyDescent="0.25">
      <c r="B224"/>
      <c r="C224"/>
      <c r="D224"/>
      <c r="E224"/>
      <c r="F224"/>
      <c r="G224"/>
    </row>
    <row r="225" spans="2:7" x14ac:dyDescent="0.25">
      <c r="B225"/>
      <c r="C225"/>
      <c r="D225"/>
      <c r="E225"/>
      <c r="F225"/>
      <c r="G225"/>
    </row>
    <row r="226" spans="2:7" x14ac:dyDescent="0.25">
      <c r="B226"/>
      <c r="C226"/>
      <c r="D226"/>
      <c r="E226"/>
      <c r="F226"/>
      <c r="G226"/>
    </row>
    <row r="227" spans="2:7" x14ac:dyDescent="0.25">
      <c r="B227"/>
      <c r="C227"/>
      <c r="D227"/>
      <c r="E227"/>
      <c r="F227"/>
      <c r="G227"/>
    </row>
    <row r="228" spans="2:7" x14ac:dyDescent="0.25">
      <c r="B228"/>
      <c r="C228"/>
      <c r="D228"/>
      <c r="E228"/>
      <c r="F228"/>
      <c r="G228"/>
    </row>
    <row r="229" spans="2:7" x14ac:dyDescent="0.25">
      <c r="B229"/>
      <c r="C229"/>
      <c r="D229"/>
      <c r="E229"/>
      <c r="F229"/>
      <c r="G229"/>
    </row>
    <row r="230" spans="2:7" x14ac:dyDescent="0.25">
      <c r="B230"/>
      <c r="C230"/>
      <c r="D230"/>
      <c r="E230"/>
      <c r="F230"/>
      <c r="G230"/>
    </row>
    <row r="231" spans="2:7" x14ac:dyDescent="0.25">
      <c r="B231"/>
      <c r="C231"/>
      <c r="D231"/>
      <c r="E231"/>
      <c r="F231"/>
      <c r="G231"/>
    </row>
    <row r="232" spans="2:7" x14ac:dyDescent="0.25">
      <c r="B232"/>
      <c r="C232"/>
      <c r="D232"/>
      <c r="E232"/>
      <c r="F232"/>
      <c r="G232"/>
    </row>
    <row r="233" spans="2:7" x14ac:dyDescent="0.25">
      <c r="B233"/>
      <c r="C233"/>
      <c r="D233"/>
      <c r="E233"/>
      <c r="F233"/>
      <c r="G233"/>
    </row>
    <row r="234" spans="2:7" x14ac:dyDescent="0.25">
      <c r="B234"/>
      <c r="C234"/>
      <c r="D234"/>
      <c r="E234"/>
      <c r="F234"/>
      <c r="G234"/>
    </row>
    <row r="235" spans="2:7" x14ac:dyDescent="0.25">
      <c r="B235"/>
      <c r="C235"/>
      <c r="D235"/>
      <c r="E235"/>
      <c r="F235"/>
      <c r="G235"/>
    </row>
    <row r="236" spans="2:7" x14ac:dyDescent="0.25">
      <c r="B236"/>
      <c r="C236"/>
      <c r="D236"/>
      <c r="E236"/>
      <c r="F236"/>
      <c r="G236"/>
    </row>
    <row r="237" spans="2:7" x14ac:dyDescent="0.25">
      <c r="B237"/>
      <c r="C237"/>
      <c r="D237"/>
      <c r="E237"/>
      <c r="F237"/>
      <c r="G237"/>
    </row>
    <row r="238" spans="2:7" x14ac:dyDescent="0.25">
      <c r="B238"/>
      <c r="C238"/>
      <c r="D238"/>
      <c r="E238"/>
      <c r="F238"/>
      <c r="G238"/>
    </row>
    <row r="239" spans="2:7" x14ac:dyDescent="0.25">
      <c r="B239"/>
      <c r="C239"/>
      <c r="D239"/>
      <c r="E239"/>
      <c r="F239"/>
      <c r="G239"/>
    </row>
    <row r="240" spans="2:7" x14ac:dyDescent="0.25">
      <c r="B240"/>
      <c r="C240"/>
      <c r="D240"/>
      <c r="E240"/>
      <c r="F240"/>
      <c r="G240"/>
    </row>
    <row r="241" spans="2:7" x14ac:dyDescent="0.25">
      <c r="B241"/>
      <c r="C241"/>
      <c r="D241"/>
      <c r="E241"/>
      <c r="F241"/>
      <c r="G241"/>
    </row>
    <row r="242" spans="2:7" x14ac:dyDescent="0.25">
      <c r="B242"/>
      <c r="C242"/>
      <c r="D242"/>
      <c r="E242"/>
      <c r="F242"/>
      <c r="G242"/>
    </row>
    <row r="243" spans="2:7" x14ac:dyDescent="0.25">
      <c r="B243"/>
      <c r="C243"/>
      <c r="D243"/>
      <c r="E243"/>
      <c r="F243"/>
      <c r="G243"/>
    </row>
    <row r="244" spans="2:7" x14ac:dyDescent="0.25">
      <c r="B244"/>
      <c r="C244"/>
      <c r="D244"/>
      <c r="E244"/>
      <c r="F244"/>
      <c r="G244"/>
    </row>
    <row r="245" spans="2:7" x14ac:dyDescent="0.25">
      <c r="B245"/>
      <c r="C245"/>
      <c r="D245"/>
      <c r="E245"/>
      <c r="F245"/>
      <c r="G245"/>
    </row>
    <row r="246" spans="2:7" x14ac:dyDescent="0.25">
      <c r="B246"/>
      <c r="C246"/>
      <c r="D246"/>
      <c r="E246"/>
      <c r="F246"/>
      <c r="G246"/>
    </row>
    <row r="247" spans="2:7" x14ac:dyDescent="0.25">
      <c r="B247"/>
      <c r="C247"/>
      <c r="D247"/>
      <c r="E247"/>
      <c r="F247"/>
      <c r="G247"/>
    </row>
    <row r="248" spans="2:7" x14ac:dyDescent="0.25">
      <c r="B248"/>
      <c r="C248"/>
      <c r="D248"/>
      <c r="E248"/>
      <c r="F248"/>
      <c r="G248"/>
    </row>
    <row r="249" spans="2:7" x14ac:dyDescent="0.25">
      <c r="B249"/>
      <c r="C249"/>
      <c r="D249"/>
      <c r="E249"/>
      <c r="F249"/>
      <c r="G249"/>
    </row>
    <row r="250" spans="2:7" x14ac:dyDescent="0.25">
      <c r="B250"/>
      <c r="C250"/>
      <c r="D250"/>
      <c r="E250"/>
      <c r="F250"/>
      <c r="G250"/>
    </row>
    <row r="251" spans="2:7" x14ac:dyDescent="0.25">
      <c r="B251"/>
      <c r="C251"/>
      <c r="D251"/>
      <c r="E251"/>
      <c r="F251"/>
      <c r="G251"/>
    </row>
    <row r="252" spans="2:7" x14ac:dyDescent="0.25">
      <c r="B252"/>
      <c r="C252"/>
      <c r="D252"/>
      <c r="E252"/>
      <c r="F252"/>
      <c r="G252"/>
    </row>
    <row r="253" spans="2:7" x14ac:dyDescent="0.25">
      <c r="B253"/>
      <c r="C253"/>
      <c r="D253"/>
      <c r="E253"/>
      <c r="F253"/>
      <c r="G253"/>
    </row>
    <row r="254" spans="2:7" x14ac:dyDescent="0.25">
      <c r="B254"/>
      <c r="C254"/>
      <c r="D254"/>
      <c r="E254"/>
      <c r="F254"/>
      <c r="G254"/>
    </row>
    <row r="255" spans="2:7" x14ac:dyDescent="0.25">
      <c r="B255"/>
      <c r="C255"/>
      <c r="D255"/>
      <c r="E255"/>
      <c r="F255"/>
      <c r="G255"/>
    </row>
    <row r="256" spans="2:7" x14ac:dyDescent="0.25">
      <c r="B256"/>
      <c r="C256"/>
      <c r="D256"/>
      <c r="E256"/>
      <c r="F256"/>
      <c r="G256"/>
    </row>
    <row r="257" spans="2:7" x14ac:dyDescent="0.25">
      <c r="B257"/>
      <c r="C257"/>
      <c r="D257"/>
      <c r="E257"/>
      <c r="F257"/>
      <c r="G257"/>
    </row>
    <row r="258" spans="2:7" x14ac:dyDescent="0.25">
      <c r="B258"/>
      <c r="C258"/>
      <c r="D258"/>
      <c r="E258"/>
      <c r="F258"/>
      <c r="G258"/>
    </row>
    <row r="259" spans="2:7" x14ac:dyDescent="0.25">
      <c r="B259"/>
      <c r="C259"/>
      <c r="D259"/>
      <c r="E259"/>
      <c r="F259"/>
      <c r="G259"/>
    </row>
    <row r="260" spans="2:7" x14ac:dyDescent="0.25">
      <c r="B260"/>
      <c r="C260"/>
      <c r="D260"/>
      <c r="E260"/>
      <c r="F260"/>
      <c r="G260"/>
    </row>
    <row r="261" spans="2:7" x14ac:dyDescent="0.25">
      <c r="B261"/>
      <c r="C261"/>
      <c r="D261"/>
      <c r="E261"/>
      <c r="F261"/>
      <c r="G261"/>
    </row>
    <row r="262" spans="2:7" x14ac:dyDescent="0.25">
      <c r="B262"/>
      <c r="C262"/>
      <c r="D262"/>
      <c r="E262"/>
      <c r="F262"/>
      <c r="G262"/>
    </row>
    <row r="263" spans="2:7" x14ac:dyDescent="0.25">
      <c r="B263"/>
      <c r="C263"/>
      <c r="D263"/>
      <c r="E263"/>
      <c r="F263"/>
      <c r="G263"/>
    </row>
    <row r="264" spans="2:7" x14ac:dyDescent="0.25">
      <c r="B264"/>
      <c r="C264"/>
      <c r="D264"/>
      <c r="E264"/>
      <c r="F264"/>
      <c r="G264"/>
    </row>
    <row r="265" spans="2:7" x14ac:dyDescent="0.25">
      <c r="B265"/>
      <c r="C265"/>
      <c r="D265"/>
      <c r="E265"/>
      <c r="F265"/>
      <c r="G265"/>
    </row>
    <row r="266" spans="2:7" x14ac:dyDescent="0.25">
      <c r="B266"/>
      <c r="C266"/>
      <c r="D266"/>
      <c r="E266"/>
      <c r="F266"/>
      <c r="G266"/>
    </row>
    <row r="267" spans="2:7" x14ac:dyDescent="0.25">
      <c r="B267"/>
      <c r="C267"/>
      <c r="D267"/>
      <c r="E267"/>
      <c r="F267"/>
      <c r="G267"/>
    </row>
    <row r="268" spans="2:7" x14ac:dyDescent="0.25">
      <c r="B268"/>
      <c r="C268"/>
      <c r="D268"/>
      <c r="E268"/>
      <c r="F268"/>
      <c r="G268"/>
    </row>
    <row r="269" spans="2:7" x14ac:dyDescent="0.25">
      <c r="B269"/>
      <c r="C269"/>
      <c r="D269"/>
      <c r="E269"/>
      <c r="F269"/>
      <c r="G269"/>
    </row>
    <row r="270" spans="2:7" x14ac:dyDescent="0.25">
      <c r="B270"/>
      <c r="C270"/>
      <c r="D270"/>
      <c r="E270"/>
      <c r="F270"/>
      <c r="G270"/>
    </row>
    <row r="271" spans="2:7" x14ac:dyDescent="0.25">
      <c r="B271"/>
      <c r="C271"/>
      <c r="D271"/>
      <c r="E271"/>
      <c r="F271"/>
      <c r="G271"/>
    </row>
    <row r="272" spans="2:7" x14ac:dyDescent="0.25">
      <c r="B272"/>
      <c r="C272"/>
      <c r="D272"/>
      <c r="E272"/>
      <c r="F272"/>
      <c r="G272"/>
    </row>
    <row r="273" spans="2:7" x14ac:dyDescent="0.25">
      <c r="B273"/>
      <c r="C273"/>
      <c r="D273"/>
      <c r="E273"/>
      <c r="F273"/>
      <c r="G273"/>
    </row>
    <row r="274" spans="2:7" x14ac:dyDescent="0.25">
      <c r="B274"/>
      <c r="C274"/>
      <c r="D274"/>
      <c r="E274"/>
      <c r="F274"/>
      <c r="G274"/>
    </row>
    <row r="275" spans="2:7" x14ac:dyDescent="0.25">
      <c r="B275"/>
      <c r="C275"/>
      <c r="D275"/>
      <c r="E275"/>
      <c r="F275"/>
      <c r="G275"/>
    </row>
    <row r="276" spans="2:7" x14ac:dyDescent="0.25">
      <c r="B276"/>
      <c r="C276"/>
      <c r="D276"/>
      <c r="E276"/>
      <c r="F276"/>
      <c r="G276"/>
    </row>
    <row r="277" spans="2:7" x14ac:dyDescent="0.25">
      <c r="B277"/>
      <c r="C277"/>
      <c r="D277"/>
      <c r="E277"/>
      <c r="F277"/>
      <c r="G277"/>
    </row>
  </sheetData>
  <mergeCells count="1">
    <mergeCell ref="A1:G1"/>
  </mergeCells>
  <printOptions horizontalCentered="1" verticalCentered="1"/>
  <pageMargins left="0.5" right="0.5" top="0.5" bottom="0.42" header="0.5" footer="0.39"/>
  <pageSetup scale="83" fitToHeight="2" orientation="portrait" r:id="rId1"/>
  <rowBreaks count="1" manualBreakCount="1">
    <brk id="10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7"/>
  <sheetViews>
    <sheetView workbookViewId="0">
      <selection activeCell="I9" sqref="I9"/>
    </sheetView>
  </sheetViews>
  <sheetFormatPr defaultRowHeight="15" x14ac:dyDescent="0.25"/>
  <cols>
    <col min="1" max="1" width="55" customWidth="1"/>
    <col min="2" max="7" width="8.7109375" style="1" customWidth="1"/>
    <col min="9" max="9" width="10.7109375" bestFit="1" customWidth="1"/>
  </cols>
  <sheetData>
    <row r="1" spans="1:15" ht="21" x14ac:dyDescent="0.35">
      <c r="A1" s="87" t="s">
        <v>52</v>
      </c>
      <c r="B1" s="88"/>
      <c r="C1" s="88"/>
      <c r="D1" s="88"/>
      <c r="E1" s="88"/>
      <c r="F1" s="88"/>
      <c r="G1" s="89"/>
    </row>
    <row r="2" spans="1:15" ht="15" customHeight="1" x14ac:dyDescent="0.35">
      <c r="A2" s="29"/>
      <c r="B2" s="26"/>
      <c r="C2" s="26"/>
      <c r="D2" s="26"/>
      <c r="E2" s="26"/>
      <c r="F2" s="26"/>
      <c r="G2" s="42" t="s">
        <v>57</v>
      </c>
      <c r="I2" s="41">
        <f>G5/'Statewide Totals Check'!G5</f>
        <v>0.13131313131313133</v>
      </c>
      <c r="J2" t="s">
        <v>78</v>
      </c>
    </row>
    <row r="3" spans="1:15" x14ac:dyDescent="0.25">
      <c r="A3" s="30"/>
      <c r="B3" s="31">
        <v>2017</v>
      </c>
      <c r="C3" s="31">
        <v>2018</v>
      </c>
      <c r="D3" s="31">
        <v>2019</v>
      </c>
      <c r="E3" s="31">
        <v>2020</v>
      </c>
      <c r="F3" s="31">
        <v>2021</v>
      </c>
      <c r="G3" s="32" t="s">
        <v>1</v>
      </c>
      <c r="J3" s="1">
        <v>2017</v>
      </c>
      <c r="K3" s="1">
        <v>2018</v>
      </c>
      <c r="L3" s="1">
        <v>2019</v>
      </c>
      <c r="M3" s="1">
        <v>2020</v>
      </c>
      <c r="N3" s="1">
        <v>2021</v>
      </c>
    </row>
    <row r="4" spans="1:15" ht="4.5" customHeight="1" x14ac:dyDescent="0.25">
      <c r="A4" s="33"/>
      <c r="B4" s="34"/>
      <c r="C4" s="34"/>
      <c r="D4" s="34"/>
      <c r="E4" s="34"/>
      <c r="F4" s="34"/>
      <c r="G4" s="35"/>
    </row>
    <row r="5" spans="1:15" x14ac:dyDescent="0.25">
      <c r="A5" s="3" t="s">
        <v>9</v>
      </c>
      <c r="B5" s="4">
        <v>24</v>
      </c>
      <c r="C5" s="4">
        <v>27</v>
      </c>
      <c r="D5" s="4">
        <v>28</v>
      </c>
      <c r="E5" s="4">
        <v>35</v>
      </c>
      <c r="F5" s="4">
        <v>42</v>
      </c>
      <c r="G5" s="5">
        <f>SUM(B5:F5)</f>
        <v>156</v>
      </c>
      <c r="I5" t="s">
        <v>11</v>
      </c>
      <c r="J5">
        <v>222.17899999999997</v>
      </c>
      <c r="K5">
        <v>226.10900000000004</v>
      </c>
      <c r="L5">
        <v>229.86499999999998</v>
      </c>
      <c r="M5">
        <v>234.55299999999997</v>
      </c>
      <c r="N5">
        <v>255.90800000000002</v>
      </c>
      <c r="O5">
        <f>SUM(J5:N5)</f>
        <v>1168.614</v>
      </c>
    </row>
    <row r="6" spans="1:15" x14ac:dyDescent="0.25">
      <c r="A6" s="3" t="s">
        <v>10</v>
      </c>
      <c r="B6" s="17">
        <v>10.802101008646183</v>
      </c>
      <c r="C6" s="17">
        <v>11.941143430823185</v>
      </c>
      <c r="D6" s="17">
        <f t="shared" ref="D6" si="0">D5/L$5*100</f>
        <v>12.181062797729103</v>
      </c>
      <c r="E6" s="17">
        <f t="shared" ref="E6" si="1">E5/M$5*100</f>
        <v>14.922000571299451</v>
      </c>
      <c r="F6" s="17">
        <f t="shared" ref="F6" si="2">F5/N$5*100</f>
        <v>16.412148115729089</v>
      </c>
      <c r="G6" s="18">
        <f t="shared" ref="G6" si="3">G5/O$5*100</f>
        <v>13.349146938167777</v>
      </c>
      <c r="I6" t="s">
        <v>77</v>
      </c>
      <c r="O6" s="41">
        <f>O5/'Statewide Totals Check'!O5</f>
        <v>0.13004696591132164</v>
      </c>
    </row>
    <row r="7" spans="1:15" ht="4.5" customHeight="1" x14ac:dyDescent="0.25">
      <c r="A7" s="7"/>
      <c r="B7" s="8"/>
      <c r="C7" s="8"/>
      <c r="D7" s="8"/>
      <c r="E7" s="8"/>
      <c r="F7" s="8"/>
      <c r="G7" s="9"/>
    </row>
    <row r="8" spans="1:15" x14ac:dyDescent="0.25">
      <c r="A8" s="3" t="s">
        <v>16</v>
      </c>
      <c r="B8" s="4">
        <v>9</v>
      </c>
      <c r="C8" s="4">
        <v>15</v>
      </c>
      <c r="D8" s="4">
        <v>10</v>
      </c>
      <c r="E8" s="4">
        <v>12</v>
      </c>
      <c r="F8" s="4">
        <v>12</v>
      </c>
      <c r="G8" s="5">
        <f>SUM(B8:F8)</f>
        <v>58</v>
      </c>
    </row>
    <row r="9" spans="1:15" x14ac:dyDescent="0.25">
      <c r="A9" s="3" t="s">
        <v>17</v>
      </c>
      <c r="B9" s="17">
        <v>4.0507878782423186</v>
      </c>
      <c r="C9" s="17">
        <v>6.6339685726795468</v>
      </c>
      <c r="D9" s="17">
        <f t="shared" ref="D9" si="4">D8/L$5*100</f>
        <v>4.3503795706175366</v>
      </c>
      <c r="E9" s="17">
        <f>E8/M$5*100</f>
        <v>5.1161144815883839</v>
      </c>
      <c r="F9" s="17">
        <f>F8/N$5*100</f>
        <v>4.6891851759225975</v>
      </c>
      <c r="G9" s="18">
        <f t="shared" ref="G9" si="5">G8/O$5*100</f>
        <v>4.9631443744469941</v>
      </c>
    </row>
    <row r="10" spans="1:15" x14ac:dyDescent="0.25">
      <c r="A10" s="12" t="s">
        <v>13</v>
      </c>
      <c r="B10" s="51">
        <v>0.375</v>
      </c>
      <c r="C10" s="51">
        <v>0.55555555555555558</v>
      </c>
      <c r="D10" s="51">
        <f t="shared" ref="D10:E10" si="6">D8/D$5</f>
        <v>0.35714285714285715</v>
      </c>
      <c r="E10" s="51">
        <f t="shared" si="6"/>
        <v>0.34285714285714286</v>
      </c>
      <c r="F10" s="51">
        <f t="shared" ref="F10" si="7">F8/F$5</f>
        <v>0.2857142857142857</v>
      </c>
      <c r="G10" s="14">
        <f t="shared" ref="G10" si="8">G8/G$5</f>
        <v>0.37179487179487181</v>
      </c>
    </row>
    <row r="11" spans="1:15" ht="4.5" customHeight="1" x14ac:dyDescent="0.25">
      <c r="A11" s="7"/>
      <c r="B11" s="8"/>
      <c r="C11" s="8"/>
      <c r="D11" s="8"/>
      <c r="E11" s="8"/>
      <c r="F11" s="8"/>
      <c r="G11" s="9"/>
    </row>
    <row r="12" spans="1:15" x14ac:dyDescent="0.25">
      <c r="A12" s="3" t="s">
        <v>86</v>
      </c>
      <c r="B12" s="4">
        <v>2</v>
      </c>
      <c r="C12" s="4">
        <v>6</v>
      </c>
      <c r="D12" s="4">
        <v>1</v>
      </c>
      <c r="E12" s="4">
        <v>6</v>
      </c>
      <c r="F12" s="4">
        <v>5</v>
      </c>
      <c r="G12" s="5">
        <f>SUM(B12:F12)</f>
        <v>20</v>
      </c>
    </row>
    <row r="13" spans="1:15" x14ac:dyDescent="0.25">
      <c r="A13" s="3" t="s">
        <v>87</v>
      </c>
      <c r="B13" s="24">
        <v>0.9001750840538485</v>
      </c>
      <c r="C13" s="24">
        <v>2.6535874290718189</v>
      </c>
      <c r="D13" s="24">
        <f t="shared" ref="D13" si="9">D12/L$5*100</f>
        <v>0.43503795706175363</v>
      </c>
      <c r="E13" s="24">
        <f t="shared" ref="E13" si="10">E12/M$5*100</f>
        <v>2.5580572407941919</v>
      </c>
      <c r="F13" s="24">
        <f t="shared" ref="F13" si="11">F12/N$5*100</f>
        <v>1.9538271566344154</v>
      </c>
      <c r="G13" s="25">
        <f t="shared" ref="G13" si="12">G12/O$5*100</f>
        <v>1.7114290946368946</v>
      </c>
    </row>
    <row r="14" spans="1:15" x14ac:dyDescent="0.25">
      <c r="A14" s="12" t="s">
        <v>20</v>
      </c>
      <c r="B14" s="15">
        <v>8.3333333333333329E-2</v>
      </c>
      <c r="C14" s="15">
        <v>0.22222222222222221</v>
      </c>
      <c r="D14" s="15">
        <f t="shared" ref="D14:E14" si="13">D12/D$5</f>
        <v>3.5714285714285712E-2</v>
      </c>
      <c r="E14" s="15">
        <f t="shared" si="13"/>
        <v>0.17142857142857143</v>
      </c>
      <c r="F14" s="15">
        <f t="shared" ref="F14" si="14">F12/F$5</f>
        <v>0.11904761904761904</v>
      </c>
      <c r="G14" s="36">
        <f t="shared" ref="G14" si="15">G12/G$5</f>
        <v>0.12820512820512819</v>
      </c>
    </row>
    <row r="15" spans="1:15" ht="4.5" customHeight="1" x14ac:dyDescent="0.25">
      <c r="A15" s="7"/>
      <c r="B15" s="8"/>
      <c r="C15" s="8"/>
      <c r="D15" s="8"/>
      <c r="E15" s="8"/>
      <c r="F15" s="8"/>
      <c r="G15" s="9"/>
    </row>
    <row r="16" spans="1:15" s="16" customFormat="1" x14ac:dyDescent="0.25">
      <c r="A16" s="22" t="s">
        <v>18</v>
      </c>
      <c r="B16" s="23">
        <v>10</v>
      </c>
      <c r="C16" s="23">
        <v>6</v>
      </c>
      <c r="D16" s="23">
        <v>9</v>
      </c>
      <c r="E16" s="23">
        <v>18</v>
      </c>
      <c r="F16" s="23">
        <v>20</v>
      </c>
      <c r="G16" s="5">
        <f>SUM(B16:F16)</f>
        <v>63</v>
      </c>
    </row>
    <row r="17" spans="1:7" s="16" customFormat="1" x14ac:dyDescent="0.25">
      <c r="A17" s="22" t="s">
        <v>19</v>
      </c>
      <c r="B17" s="24">
        <v>4.5008754202692431</v>
      </c>
      <c r="C17" s="24">
        <v>2.6535874290718189</v>
      </c>
      <c r="D17" s="24">
        <f t="shared" ref="D17" si="16">D16/L$5*100</f>
        <v>3.9153416135557833</v>
      </c>
      <c r="E17" s="24">
        <f t="shared" ref="E17" si="17">E16/M$5*100</f>
        <v>7.6741717223825754</v>
      </c>
      <c r="F17" s="24">
        <f t="shared" ref="F17" si="18">F16/N$5*100</f>
        <v>7.8153086265376617</v>
      </c>
      <c r="G17" s="25">
        <f t="shared" ref="G17" si="19">G16/O$5*100</f>
        <v>5.3910016481062177</v>
      </c>
    </row>
    <row r="18" spans="1:7" x14ac:dyDescent="0.25">
      <c r="A18" s="3" t="s">
        <v>81</v>
      </c>
      <c r="B18" s="51">
        <v>0.41666666666666669</v>
      </c>
      <c r="C18" s="51">
        <v>0.22222222222222221</v>
      </c>
      <c r="D18" s="51">
        <f t="shared" ref="D18:E18" si="20">D16/D$5</f>
        <v>0.32142857142857145</v>
      </c>
      <c r="E18" s="51">
        <f t="shared" si="20"/>
        <v>0.51428571428571423</v>
      </c>
      <c r="F18" s="51">
        <f t="shared" ref="F18" si="21">F16/F$5</f>
        <v>0.47619047619047616</v>
      </c>
      <c r="G18" s="14">
        <f t="shared" ref="G18" si="22">G16/G$5</f>
        <v>0.40384615384615385</v>
      </c>
    </row>
    <row r="19" spans="1:7" ht="4.5" customHeight="1" x14ac:dyDescent="0.25">
      <c r="A19" s="7"/>
      <c r="B19" s="20"/>
      <c r="C19" s="20"/>
      <c r="D19" s="20"/>
      <c r="E19" s="20"/>
      <c r="F19" s="20"/>
      <c r="G19" s="21"/>
    </row>
    <row r="20" spans="1:7" x14ac:dyDescent="0.25">
      <c r="A20" s="3" t="s">
        <v>14</v>
      </c>
      <c r="B20" s="4">
        <v>3</v>
      </c>
      <c r="C20" s="4">
        <v>7</v>
      </c>
      <c r="D20" s="4">
        <v>15</v>
      </c>
      <c r="E20" s="4">
        <v>17</v>
      </c>
      <c r="F20" s="4">
        <v>13</v>
      </c>
      <c r="G20" s="5">
        <f>SUM(B20:F20)</f>
        <v>55</v>
      </c>
    </row>
    <row r="21" spans="1:7" x14ac:dyDescent="0.25">
      <c r="A21" s="3" t="s">
        <v>15</v>
      </c>
      <c r="B21" s="17">
        <v>1.3502626260807729</v>
      </c>
      <c r="C21" s="17">
        <v>3.0958520005837884</v>
      </c>
      <c r="D21" s="17">
        <f t="shared" ref="D21" si="23">D20/L$5*100</f>
        <v>6.5255693559263053</v>
      </c>
      <c r="E21" s="17">
        <f t="shared" ref="E21" si="24">E20/M$5*100</f>
        <v>7.2478288489168765</v>
      </c>
      <c r="F21" s="17">
        <f t="shared" ref="F21" si="25">F20/N$5*100</f>
        <v>5.0799506072494802</v>
      </c>
      <c r="G21" s="18">
        <f t="shared" ref="G21" si="26">G20/O$5*100</f>
        <v>4.7064300102514602</v>
      </c>
    </row>
    <row r="22" spans="1:7" x14ac:dyDescent="0.25">
      <c r="A22" s="12" t="s">
        <v>12</v>
      </c>
      <c r="B22" s="51">
        <v>0.125</v>
      </c>
      <c r="C22" s="51">
        <v>0.25925925925925924</v>
      </c>
      <c r="D22" s="51">
        <f t="shared" ref="D22:E22" si="27">D20/D$5</f>
        <v>0.5357142857142857</v>
      </c>
      <c r="E22" s="51">
        <f t="shared" si="27"/>
        <v>0.48571428571428571</v>
      </c>
      <c r="F22" s="51">
        <f t="shared" ref="F22" si="28">F20/F$5</f>
        <v>0.30952380952380953</v>
      </c>
      <c r="G22" s="14">
        <f t="shared" ref="G22" si="29">G20/G$5</f>
        <v>0.35256410256410259</v>
      </c>
    </row>
    <row r="23" spans="1:7" ht="4.5" customHeight="1" x14ac:dyDescent="0.25">
      <c r="A23" s="19"/>
      <c r="B23" s="20"/>
      <c r="C23" s="20"/>
      <c r="D23" s="20"/>
      <c r="E23" s="20"/>
      <c r="F23" s="20"/>
      <c r="G23" s="21"/>
    </row>
    <row r="24" spans="1:7" x14ac:dyDescent="0.25">
      <c r="A24" s="3" t="s">
        <v>23</v>
      </c>
      <c r="B24" s="4">
        <v>4</v>
      </c>
      <c r="C24" s="4">
        <v>4</v>
      </c>
      <c r="D24" s="4">
        <v>0</v>
      </c>
      <c r="E24" s="4">
        <v>11</v>
      </c>
      <c r="F24" s="4">
        <v>5</v>
      </c>
      <c r="G24" s="5">
        <f>SUM(B24:F24)</f>
        <v>24</v>
      </c>
    </row>
    <row r="25" spans="1:7" x14ac:dyDescent="0.25">
      <c r="A25" s="3" t="s">
        <v>21</v>
      </c>
      <c r="B25" s="17">
        <v>1.800350168107697</v>
      </c>
      <c r="C25" s="17">
        <v>1.7690582860478792</v>
      </c>
      <c r="D25" s="17">
        <f t="shared" ref="D25" si="30">D24/L$5*100</f>
        <v>0</v>
      </c>
      <c r="E25" s="17">
        <f t="shared" ref="E25" si="31">E24/M$5*100</f>
        <v>4.689771608122685</v>
      </c>
      <c r="F25" s="17">
        <f t="shared" ref="F25" si="32">F24/N$5*100</f>
        <v>1.9538271566344154</v>
      </c>
      <c r="G25" s="18">
        <f t="shared" ref="G25" si="33">G24/O$5*100</f>
        <v>2.0537149135642734</v>
      </c>
    </row>
    <row r="26" spans="1:7" x14ac:dyDescent="0.25">
      <c r="A26" s="12" t="s">
        <v>22</v>
      </c>
      <c r="B26" s="51">
        <v>0.16666666666666666</v>
      </c>
      <c r="C26" s="51">
        <v>0.14814814814814814</v>
      </c>
      <c r="D26" s="51">
        <f t="shared" ref="D26:E26" si="34">D24/D$5</f>
        <v>0</v>
      </c>
      <c r="E26" s="51">
        <f t="shared" si="34"/>
        <v>0.31428571428571428</v>
      </c>
      <c r="F26" s="51">
        <f t="shared" ref="F26" si="35">F24/F$5</f>
        <v>0.11904761904761904</v>
      </c>
      <c r="G26" s="14">
        <f t="shared" ref="G26" si="36">G24/G$5</f>
        <v>0.15384615384615385</v>
      </c>
    </row>
    <row r="27" spans="1:7" ht="4.5" customHeight="1" x14ac:dyDescent="0.25">
      <c r="A27" s="19"/>
      <c r="B27" s="20"/>
      <c r="C27" s="20"/>
      <c r="D27" s="20"/>
      <c r="E27" s="20"/>
      <c r="F27" s="20"/>
      <c r="G27" s="21"/>
    </row>
    <row r="28" spans="1:7" x14ac:dyDescent="0.25">
      <c r="A28" s="3" t="s">
        <v>24</v>
      </c>
      <c r="B28" s="4">
        <v>8</v>
      </c>
      <c r="C28" s="4">
        <v>2</v>
      </c>
      <c r="D28" s="4">
        <v>5</v>
      </c>
      <c r="E28" s="4">
        <v>5</v>
      </c>
      <c r="F28" s="4">
        <v>7</v>
      </c>
      <c r="G28" s="5">
        <f>SUM(B28:F28)</f>
        <v>27</v>
      </c>
    </row>
    <row r="29" spans="1:7" x14ac:dyDescent="0.25">
      <c r="A29" s="3" t="s">
        <v>25</v>
      </c>
      <c r="B29" s="17">
        <v>3.600700336215394</v>
      </c>
      <c r="C29" s="17">
        <v>0.88452914302393959</v>
      </c>
      <c r="D29" s="17">
        <f t="shared" ref="D29" si="37">D28/L$5*100</f>
        <v>2.1751897853087683</v>
      </c>
      <c r="E29" s="17">
        <f t="shared" ref="E29" si="38">E28/M$5*100</f>
        <v>2.1317143673284931</v>
      </c>
      <c r="F29" s="17">
        <f t="shared" ref="F29" si="39">F28/N$5*100</f>
        <v>2.7353580192881815</v>
      </c>
      <c r="G29" s="18">
        <f t="shared" ref="G29" si="40">G28/O$5*100</f>
        <v>2.3104292777598077</v>
      </c>
    </row>
    <row r="30" spans="1:7" x14ac:dyDescent="0.25">
      <c r="A30" s="12" t="s">
        <v>26</v>
      </c>
      <c r="B30" s="51">
        <v>0.33333333333333331</v>
      </c>
      <c r="C30" s="51">
        <v>7.407407407407407E-2</v>
      </c>
      <c r="D30" s="51">
        <f t="shared" ref="D30:E30" si="41">D28/D$5</f>
        <v>0.17857142857142858</v>
      </c>
      <c r="E30" s="51">
        <f t="shared" si="41"/>
        <v>0.14285714285714285</v>
      </c>
      <c r="F30" s="51">
        <f t="shared" ref="F30" si="42">F28/F$5</f>
        <v>0.16666666666666666</v>
      </c>
      <c r="G30" s="14">
        <f t="shared" ref="G30" si="43">G28/G$5</f>
        <v>0.17307692307692307</v>
      </c>
    </row>
    <row r="31" spans="1:7" ht="4.5" customHeight="1" x14ac:dyDescent="0.25">
      <c r="A31" s="19"/>
      <c r="B31" s="20"/>
      <c r="C31" s="20"/>
      <c r="D31" s="20"/>
      <c r="E31" s="20"/>
      <c r="F31" s="20"/>
      <c r="G31" s="21"/>
    </row>
    <row r="32" spans="1:7" x14ac:dyDescent="0.25">
      <c r="A32" s="3" t="s">
        <v>27</v>
      </c>
      <c r="B32" s="4">
        <v>1</v>
      </c>
      <c r="C32" s="4">
        <v>2</v>
      </c>
      <c r="D32" s="4">
        <v>1</v>
      </c>
      <c r="E32" s="4">
        <v>3</v>
      </c>
      <c r="F32" s="4">
        <v>3</v>
      </c>
      <c r="G32" s="5">
        <f>SUM(B32:F32)</f>
        <v>10</v>
      </c>
    </row>
    <row r="33" spans="1:7" x14ac:dyDescent="0.25">
      <c r="A33" s="3" t="s">
        <v>28</v>
      </c>
      <c r="B33" s="17">
        <v>0.45008754202692425</v>
      </c>
      <c r="C33" s="17">
        <v>0.88452914302393959</v>
      </c>
      <c r="D33" s="17">
        <f t="shared" ref="D33" si="44">D32/L$5*100</f>
        <v>0.43503795706175363</v>
      </c>
      <c r="E33" s="17">
        <f t="shared" ref="E33" si="45">E32/M$5*100</f>
        <v>1.279028620397096</v>
      </c>
      <c r="F33" s="17">
        <f t="shared" ref="F33" si="46">F32/N$5*100</f>
        <v>1.1722962939806494</v>
      </c>
      <c r="G33" s="18">
        <f t="shared" ref="G33" si="47">G32/O$5*100</f>
        <v>0.85571454731844732</v>
      </c>
    </row>
    <row r="34" spans="1:7" x14ac:dyDescent="0.25">
      <c r="A34" s="12" t="s">
        <v>45</v>
      </c>
      <c r="B34" s="51">
        <v>4.1666666666666664E-2</v>
      </c>
      <c r="C34" s="51">
        <v>7.407407407407407E-2</v>
      </c>
      <c r="D34" s="51">
        <f t="shared" ref="D34:E34" si="48">D32/D$5</f>
        <v>3.5714285714285712E-2</v>
      </c>
      <c r="E34" s="51">
        <f t="shared" si="48"/>
        <v>8.5714285714285715E-2</v>
      </c>
      <c r="F34" s="51">
        <f t="shared" ref="F34" si="49">F32/F$5</f>
        <v>7.1428571428571425E-2</v>
      </c>
      <c r="G34" s="14">
        <f t="shared" ref="G34" si="50">G32/G$5</f>
        <v>6.4102564102564097E-2</v>
      </c>
    </row>
    <row r="35" spans="1:7" ht="4.5" customHeight="1" x14ac:dyDescent="0.25">
      <c r="A35" s="19"/>
      <c r="B35" s="20"/>
      <c r="C35" s="20"/>
      <c r="D35" s="20"/>
      <c r="E35" s="20"/>
      <c r="F35" s="20"/>
      <c r="G35" s="21"/>
    </row>
    <row r="36" spans="1:7" x14ac:dyDescent="0.25">
      <c r="A36" s="3" t="s">
        <v>29</v>
      </c>
      <c r="B36" s="4">
        <v>0</v>
      </c>
      <c r="C36" s="4">
        <v>0</v>
      </c>
      <c r="D36" s="4">
        <v>1</v>
      </c>
      <c r="E36" s="4">
        <v>1</v>
      </c>
      <c r="F36" s="4">
        <v>1</v>
      </c>
      <c r="G36" s="5">
        <f>SUM(B36:F36)</f>
        <v>3</v>
      </c>
    </row>
    <row r="37" spans="1:7" x14ac:dyDescent="0.25">
      <c r="A37" s="3" t="s">
        <v>30</v>
      </c>
      <c r="B37" s="17">
        <v>0</v>
      </c>
      <c r="C37" s="17">
        <v>0</v>
      </c>
      <c r="D37" s="17">
        <f t="shared" ref="D37" si="51">D36/L$5*100</f>
        <v>0.43503795706175363</v>
      </c>
      <c r="E37" s="17">
        <f t="shared" ref="E37" si="52">E36/M$5*100</f>
        <v>0.42634287346569866</v>
      </c>
      <c r="F37" s="17">
        <f t="shared" ref="F37" si="53">F36/N$5*100</f>
        <v>0.39076543132688313</v>
      </c>
      <c r="G37" s="18">
        <f t="shared" ref="G37" si="54">G36/O$5*100</f>
        <v>0.25671436419553417</v>
      </c>
    </row>
    <row r="38" spans="1:7" x14ac:dyDescent="0.25">
      <c r="A38" s="12" t="s">
        <v>46</v>
      </c>
      <c r="B38" s="51">
        <v>0</v>
      </c>
      <c r="C38" s="51">
        <v>0</v>
      </c>
      <c r="D38" s="51">
        <f t="shared" ref="D38:E38" si="55">D36/D$5</f>
        <v>3.5714285714285712E-2</v>
      </c>
      <c r="E38" s="51">
        <f t="shared" si="55"/>
        <v>2.8571428571428571E-2</v>
      </c>
      <c r="F38" s="51">
        <f t="shared" ref="F38" si="56">F36/F$5</f>
        <v>2.3809523809523808E-2</v>
      </c>
      <c r="G38" s="14">
        <f t="shared" ref="G38" si="57">G36/G$5</f>
        <v>1.9230769230769232E-2</v>
      </c>
    </row>
    <row r="39" spans="1:7" ht="4.5" customHeight="1" x14ac:dyDescent="0.25">
      <c r="A39" s="19"/>
      <c r="B39" s="20"/>
      <c r="C39" s="20"/>
      <c r="D39" s="20"/>
      <c r="E39" s="20"/>
      <c r="F39" s="20"/>
      <c r="G39" s="21"/>
    </row>
    <row r="40" spans="1:7" x14ac:dyDescent="0.25">
      <c r="A40" s="3" t="s">
        <v>31</v>
      </c>
      <c r="B40" s="4">
        <v>1</v>
      </c>
      <c r="C40" s="4">
        <v>7</v>
      </c>
      <c r="D40" s="4">
        <v>3</v>
      </c>
      <c r="E40" s="4">
        <v>4</v>
      </c>
      <c r="F40" s="4">
        <v>5</v>
      </c>
      <c r="G40" s="5">
        <f>SUM(B40:F40)</f>
        <v>20</v>
      </c>
    </row>
    <row r="41" spans="1:7" x14ac:dyDescent="0.25">
      <c r="A41" s="3" t="s">
        <v>32</v>
      </c>
      <c r="B41" s="17">
        <v>0.45008754202692425</v>
      </c>
      <c r="C41" s="17">
        <v>3.0958520005837884</v>
      </c>
      <c r="D41" s="17">
        <f t="shared" ref="D41" si="58">D40/L$5*100</f>
        <v>1.305113871185261</v>
      </c>
      <c r="E41" s="17">
        <f t="shared" ref="E41" si="59">E40/M$5*100</f>
        <v>1.7053714938627946</v>
      </c>
      <c r="F41" s="17">
        <f t="shared" ref="F41" si="60">F40/N$5*100</f>
        <v>1.9538271566344154</v>
      </c>
      <c r="G41" s="18">
        <f t="shared" ref="G41" si="61">G40/O$5*100</f>
        <v>1.7114290946368946</v>
      </c>
    </row>
    <row r="42" spans="1:7" x14ac:dyDescent="0.25">
      <c r="A42" s="12" t="s">
        <v>47</v>
      </c>
      <c r="B42" s="51">
        <v>4.1666666666666664E-2</v>
      </c>
      <c r="C42" s="51">
        <v>0.25925925925925924</v>
      </c>
      <c r="D42" s="51">
        <f t="shared" ref="D42:E42" si="62">D40/D$5</f>
        <v>0.10714285714285714</v>
      </c>
      <c r="E42" s="51">
        <f t="shared" si="62"/>
        <v>0.11428571428571428</v>
      </c>
      <c r="F42" s="51">
        <f t="shared" ref="F42" si="63">F40/F$5</f>
        <v>0.11904761904761904</v>
      </c>
      <c r="G42" s="14">
        <f t="shared" ref="G42" si="64">G40/G$5</f>
        <v>0.12820512820512819</v>
      </c>
    </row>
    <row r="43" spans="1:7" ht="4.5" customHeight="1" x14ac:dyDescent="0.25">
      <c r="A43" s="19"/>
      <c r="B43" s="20"/>
      <c r="C43" s="20"/>
      <c r="D43" s="20"/>
      <c r="E43" s="20"/>
      <c r="F43" s="20"/>
      <c r="G43" s="21"/>
    </row>
    <row r="44" spans="1:7" x14ac:dyDescent="0.25">
      <c r="A44" s="3" t="s">
        <v>82</v>
      </c>
      <c r="B44" s="4">
        <v>2</v>
      </c>
      <c r="C44" s="4">
        <v>6</v>
      </c>
      <c r="D44" s="4">
        <v>6</v>
      </c>
      <c r="E44" s="4">
        <v>4</v>
      </c>
      <c r="F44" s="4">
        <v>5</v>
      </c>
      <c r="G44" s="5">
        <f>SUM(B44:F44)</f>
        <v>23</v>
      </c>
    </row>
    <row r="45" spans="1:7" x14ac:dyDescent="0.25">
      <c r="A45" s="3" t="s">
        <v>33</v>
      </c>
      <c r="B45" s="17">
        <v>0.9001750840538485</v>
      </c>
      <c r="C45" s="17">
        <v>2.6535874290718189</v>
      </c>
      <c r="D45" s="17">
        <f t="shared" ref="D45" si="65">D44/L$5*100</f>
        <v>2.610227742370522</v>
      </c>
      <c r="E45" s="17">
        <f t="shared" ref="E45" si="66">E44/M$5*100</f>
        <v>1.7053714938627946</v>
      </c>
      <c r="F45" s="17">
        <f t="shared" ref="F45" si="67">F44/N$5*100</f>
        <v>1.9538271566344154</v>
      </c>
      <c r="G45" s="18">
        <f t="shared" ref="G45" si="68">G44/O$5*100</f>
        <v>1.9681434588324287</v>
      </c>
    </row>
    <row r="46" spans="1:7" x14ac:dyDescent="0.25">
      <c r="A46" s="12" t="s">
        <v>34</v>
      </c>
      <c r="B46" s="51">
        <v>8.3333333333333329E-2</v>
      </c>
      <c r="C46" s="51">
        <v>0.22222222222222221</v>
      </c>
      <c r="D46" s="51">
        <f t="shared" ref="D46:E46" si="69">D44/D$5</f>
        <v>0.21428571428571427</v>
      </c>
      <c r="E46" s="51">
        <f t="shared" si="69"/>
        <v>0.11428571428571428</v>
      </c>
      <c r="F46" s="51">
        <f t="shared" ref="F46" si="70">F44/F$5</f>
        <v>0.11904761904761904</v>
      </c>
      <c r="G46" s="14">
        <f t="shared" ref="G46" si="71">G44/G$5</f>
        <v>0.14743589743589744</v>
      </c>
    </row>
    <row r="47" spans="1:7" ht="4.5" customHeight="1" x14ac:dyDescent="0.25">
      <c r="A47" s="19"/>
      <c r="B47" s="20"/>
      <c r="C47" s="20"/>
      <c r="D47" s="20"/>
      <c r="E47" s="20"/>
      <c r="F47" s="20"/>
      <c r="G47" s="21"/>
    </row>
    <row r="48" spans="1:7" x14ac:dyDescent="0.25">
      <c r="A48" s="3" t="s">
        <v>35</v>
      </c>
      <c r="B48" s="4">
        <v>7</v>
      </c>
      <c r="C48" s="4">
        <v>12</v>
      </c>
      <c r="D48" s="4">
        <v>15</v>
      </c>
      <c r="E48" s="4">
        <v>10</v>
      </c>
      <c r="F48" s="4">
        <v>12</v>
      </c>
      <c r="G48" s="5">
        <f>SUM(B48:F48)</f>
        <v>56</v>
      </c>
    </row>
    <row r="49" spans="1:7" x14ac:dyDescent="0.25">
      <c r="A49" s="3" t="s">
        <v>36</v>
      </c>
      <c r="B49" s="17">
        <v>3.1506127941884698</v>
      </c>
      <c r="C49" s="17">
        <v>5.3071748581436378</v>
      </c>
      <c r="D49" s="17">
        <f t="shared" ref="D49" si="72">D48/L$5*100</f>
        <v>6.5255693559263053</v>
      </c>
      <c r="E49" s="17">
        <f t="shared" ref="E49" si="73">E48/M$5*100</f>
        <v>4.2634287346569861</v>
      </c>
      <c r="F49" s="17">
        <f t="shared" ref="F49" si="74">F48/N$5*100</f>
        <v>4.6891851759225975</v>
      </c>
      <c r="G49" s="18">
        <f t="shared" ref="G49" si="75">G48/O$5*100</f>
        <v>4.7920014649833043</v>
      </c>
    </row>
    <row r="50" spans="1:7" x14ac:dyDescent="0.25">
      <c r="A50" s="12" t="s">
        <v>37</v>
      </c>
      <c r="B50" s="51">
        <v>0.29166666666666669</v>
      </c>
      <c r="C50" s="51">
        <v>0.44444444444444442</v>
      </c>
      <c r="D50" s="51">
        <f t="shared" ref="D50:E50" si="76">D48/D$5</f>
        <v>0.5357142857142857</v>
      </c>
      <c r="E50" s="51">
        <f t="shared" si="76"/>
        <v>0.2857142857142857</v>
      </c>
      <c r="F50" s="51">
        <f t="shared" ref="F50" si="77">F48/F$5</f>
        <v>0.2857142857142857</v>
      </c>
      <c r="G50" s="14">
        <f t="shared" ref="G50" si="78">G48/G$5</f>
        <v>0.35897435897435898</v>
      </c>
    </row>
    <row r="51" spans="1:7" ht="4.5" customHeight="1" x14ac:dyDescent="0.25">
      <c r="A51" s="19"/>
      <c r="B51" s="20"/>
      <c r="C51" s="20"/>
      <c r="D51" s="20"/>
      <c r="E51" s="20"/>
      <c r="F51" s="20"/>
      <c r="G51" s="21"/>
    </row>
    <row r="52" spans="1:7" x14ac:dyDescent="0.25">
      <c r="A52" s="3" t="s">
        <v>39</v>
      </c>
      <c r="B52" s="4">
        <v>8</v>
      </c>
      <c r="C52" s="4">
        <v>1</v>
      </c>
      <c r="D52" s="4">
        <v>4</v>
      </c>
      <c r="E52" s="4">
        <v>9</v>
      </c>
      <c r="F52" s="4">
        <v>9</v>
      </c>
      <c r="G52" s="5">
        <f>SUM(B52:F52)</f>
        <v>31</v>
      </c>
    </row>
    <row r="53" spans="1:7" x14ac:dyDescent="0.25">
      <c r="A53" s="3" t="s">
        <v>40</v>
      </c>
      <c r="B53" s="17">
        <v>3.600700336215394</v>
      </c>
      <c r="C53" s="17">
        <v>0.4422645715119698</v>
      </c>
      <c r="D53" s="17">
        <f t="shared" ref="D53" si="79">D52/L$5*100</f>
        <v>1.7401518282470145</v>
      </c>
      <c r="E53" s="17">
        <f t="shared" ref="E53" si="80">E52/M$5*100</f>
        <v>3.8370858611912877</v>
      </c>
      <c r="F53" s="17">
        <f t="shared" ref="F53" si="81">F52/N$5*100</f>
        <v>3.5168888819419477</v>
      </c>
      <c r="G53" s="18">
        <f t="shared" ref="G53" si="82">G52/O$5*100</f>
        <v>2.6527150966871869</v>
      </c>
    </row>
    <row r="54" spans="1:7" x14ac:dyDescent="0.25">
      <c r="A54" s="12" t="s">
        <v>41</v>
      </c>
      <c r="B54" s="51">
        <v>0.33333333333333331</v>
      </c>
      <c r="C54" s="51">
        <v>3.7037037037037035E-2</v>
      </c>
      <c r="D54" s="51">
        <f t="shared" ref="D54:E54" si="83">D52/D$5</f>
        <v>0.14285714285714285</v>
      </c>
      <c r="E54" s="51">
        <f t="shared" si="83"/>
        <v>0.25714285714285712</v>
      </c>
      <c r="F54" s="51">
        <f t="shared" ref="F54" si="84">F52/F$5</f>
        <v>0.21428571428571427</v>
      </c>
      <c r="G54" s="14">
        <f t="shared" ref="G54" si="85">G52/G$5</f>
        <v>0.19871794871794871</v>
      </c>
    </row>
    <row r="55" spans="1:7" ht="4.5" customHeight="1" x14ac:dyDescent="0.25">
      <c r="A55" s="19"/>
      <c r="B55" s="20"/>
      <c r="C55" s="20"/>
      <c r="D55" s="20"/>
      <c r="E55" s="20"/>
      <c r="F55" s="20"/>
      <c r="G55" s="21"/>
    </row>
    <row r="56" spans="1:7" x14ac:dyDescent="0.25">
      <c r="A56" s="3" t="s">
        <v>42</v>
      </c>
      <c r="B56" s="4">
        <v>5</v>
      </c>
      <c r="C56" s="4">
        <v>5</v>
      </c>
      <c r="D56" s="4">
        <v>2</v>
      </c>
      <c r="E56" s="4">
        <v>9</v>
      </c>
      <c r="F56" s="4">
        <v>10</v>
      </c>
      <c r="G56" s="5">
        <f>SUM(B56:F56)</f>
        <v>31</v>
      </c>
    </row>
    <row r="57" spans="1:7" x14ac:dyDescent="0.25">
      <c r="A57" s="3" t="s">
        <v>43</v>
      </c>
      <c r="B57" s="17">
        <v>2.2504377101346216</v>
      </c>
      <c r="C57" s="17">
        <v>2.2113228575598489</v>
      </c>
      <c r="D57" s="17">
        <f t="shared" ref="D57" si="86">D56/L$5*100</f>
        <v>0.87007591412350727</v>
      </c>
      <c r="E57" s="17">
        <f t="shared" ref="E57" si="87">E56/M$5*100</f>
        <v>3.8370858611912877</v>
      </c>
      <c r="F57" s="17">
        <f t="shared" ref="F57" si="88">F56/N$5*100</f>
        <v>3.9076543132688308</v>
      </c>
      <c r="G57" s="18">
        <f t="shared" ref="G57" si="89">G56/O$5*100</f>
        <v>2.6527150966871869</v>
      </c>
    </row>
    <row r="58" spans="1:7" x14ac:dyDescent="0.25">
      <c r="A58" s="12" t="s">
        <v>44</v>
      </c>
      <c r="B58" s="51">
        <v>0.20833333333333334</v>
      </c>
      <c r="C58" s="51">
        <v>0.18518518518518517</v>
      </c>
      <c r="D58" s="51">
        <f t="shared" ref="D58:E58" si="90">D56/D$5</f>
        <v>7.1428571428571425E-2</v>
      </c>
      <c r="E58" s="51">
        <f t="shared" si="90"/>
        <v>0.25714285714285712</v>
      </c>
      <c r="F58" s="51">
        <f t="shared" ref="F58" si="91">F56/F$5</f>
        <v>0.23809523809523808</v>
      </c>
      <c r="G58" s="14">
        <f t="shared" ref="G58" si="92">G56/G$5</f>
        <v>0.19871794871794871</v>
      </c>
    </row>
    <row r="59" spans="1:7" ht="4.5" customHeight="1" x14ac:dyDescent="0.25">
      <c r="A59" s="6"/>
      <c r="B59" s="57"/>
      <c r="C59" s="57"/>
      <c r="D59" s="57"/>
      <c r="E59" s="57"/>
      <c r="F59" s="57"/>
      <c r="G59" s="11"/>
    </row>
    <row r="60" spans="1:7" x14ac:dyDescent="0.25">
      <c r="A60" s="63" t="s">
        <v>80</v>
      </c>
      <c r="B60" s="27"/>
      <c r="C60" s="27"/>
      <c r="D60" s="27"/>
      <c r="E60" s="27"/>
      <c r="F60" s="27"/>
      <c r="G60" s="27"/>
    </row>
    <row r="61" spans="1:7" x14ac:dyDescent="0.25">
      <c r="A61" s="62">
        <f>'District 1'!A61</f>
        <v>44776</v>
      </c>
      <c r="B61" s="27"/>
      <c r="C61" s="27"/>
      <c r="D61" s="27"/>
      <c r="E61" s="27"/>
      <c r="F61" s="27"/>
      <c r="G61" s="27"/>
    </row>
    <row r="62" spans="1:7" x14ac:dyDescent="0.25">
      <c r="A62" s="27"/>
      <c r="B62" s="27"/>
      <c r="C62" s="27"/>
      <c r="D62" s="27"/>
      <c r="E62" s="27"/>
      <c r="F62" s="27"/>
      <c r="G62" s="27"/>
    </row>
    <row r="63" spans="1:7" x14ac:dyDescent="0.25">
      <c r="A63" s="27"/>
      <c r="B63" s="27"/>
      <c r="C63" s="27"/>
      <c r="D63" s="27"/>
      <c r="E63" s="27"/>
      <c r="F63" s="27"/>
      <c r="G63" s="27"/>
    </row>
    <row r="64" spans="1:7" x14ac:dyDescent="0.25">
      <c r="A64" s="27"/>
      <c r="B64" s="27"/>
      <c r="C64" s="27"/>
      <c r="D64" s="27"/>
      <c r="E64" s="27"/>
      <c r="F64" s="27"/>
      <c r="G64" s="27"/>
    </row>
    <row r="65" spans="1:7" x14ac:dyDescent="0.25">
      <c r="A65" s="27"/>
      <c r="B65" s="27"/>
      <c r="C65" s="27"/>
      <c r="D65" s="27"/>
      <c r="E65" s="27"/>
      <c r="F65" s="27"/>
      <c r="G65" s="27"/>
    </row>
    <row r="66" spans="1:7" x14ac:dyDescent="0.25">
      <c r="A66" s="27"/>
      <c r="B66" s="27"/>
      <c r="C66" s="27"/>
      <c r="D66" s="27"/>
      <c r="E66" s="27"/>
      <c r="F66" s="27"/>
      <c r="G66" s="27"/>
    </row>
    <row r="67" spans="1:7" x14ac:dyDescent="0.25">
      <c r="A67" s="27"/>
      <c r="B67" s="27"/>
      <c r="C67" s="27"/>
      <c r="D67" s="27"/>
      <c r="E67" s="27"/>
      <c r="F67" s="27"/>
      <c r="G67" s="27"/>
    </row>
    <row r="68" spans="1:7" x14ac:dyDescent="0.25">
      <c r="A68" s="27"/>
      <c r="B68" s="27"/>
      <c r="C68" s="27"/>
      <c r="D68" s="27"/>
      <c r="E68" s="27"/>
      <c r="F68" s="27"/>
      <c r="G68" s="27"/>
    </row>
    <row r="69" spans="1:7" x14ac:dyDescent="0.25">
      <c r="A69" s="27"/>
      <c r="B69" s="27"/>
      <c r="C69" s="27"/>
      <c r="D69" s="27"/>
      <c r="E69" s="27"/>
      <c r="F69" s="27"/>
      <c r="G69" s="27"/>
    </row>
    <row r="70" spans="1:7" x14ac:dyDescent="0.25">
      <c r="A70" s="27"/>
      <c r="B70" s="27"/>
      <c r="C70" s="27"/>
      <c r="D70" s="27"/>
      <c r="E70" s="27"/>
      <c r="F70" s="27"/>
      <c r="G70" s="27"/>
    </row>
    <row r="71" spans="1:7" x14ac:dyDescent="0.25">
      <c r="A71" s="27"/>
      <c r="B71" s="27"/>
      <c r="C71" s="27"/>
      <c r="D71" s="27"/>
      <c r="E71" s="27"/>
      <c r="F71" s="27"/>
      <c r="G71" s="27"/>
    </row>
    <row r="72" spans="1:7" x14ac:dyDescent="0.25">
      <c r="A72" s="27"/>
      <c r="B72" s="27"/>
      <c r="C72" s="27"/>
      <c r="D72" s="27"/>
      <c r="E72" s="27"/>
      <c r="F72" s="27"/>
      <c r="G72" s="27"/>
    </row>
    <row r="73" spans="1:7" s="16" customFormat="1" x14ac:dyDescent="0.25">
      <c r="A73" s="28"/>
      <c r="B73" s="28"/>
      <c r="C73" s="28"/>
      <c r="D73" s="28"/>
      <c r="E73" s="28"/>
      <c r="F73" s="28"/>
      <c r="G73" s="28"/>
    </row>
    <row r="74" spans="1:7" s="16" customFormat="1" x14ac:dyDescent="0.25">
      <c r="A74" s="28"/>
      <c r="B74" s="28"/>
      <c r="C74" s="28"/>
      <c r="D74" s="28"/>
      <c r="E74" s="28"/>
      <c r="F74" s="28"/>
      <c r="G74" s="28"/>
    </row>
    <row r="75" spans="1:7" x14ac:dyDescent="0.25">
      <c r="A75" s="27"/>
      <c r="B75" s="27"/>
      <c r="C75" s="27"/>
      <c r="D75" s="27"/>
      <c r="E75" s="27"/>
      <c r="F75" s="27"/>
      <c r="G75" s="27"/>
    </row>
    <row r="76" spans="1:7" x14ac:dyDescent="0.25">
      <c r="A76" s="27"/>
      <c r="B76" s="27"/>
      <c r="C76" s="27"/>
      <c r="D76" s="27"/>
      <c r="E76" s="27"/>
      <c r="F76" s="27"/>
      <c r="G76" s="27"/>
    </row>
    <row r="77" spans="1:7" x14ac:dyDescent="0.25">
      <c r="A77" s="27"/>
      <c r="B77" s="27"/>
      <c r="C77" s="27"/>
      <c r="D77" s="27"/>
      <c r="E77" s="27"/>
      <c r="F77" s="27"/>
      <c r="G77" s="27"/>
    </row>
    <row r="78" spans="1:7" x14ac:dyDescent="0.25">
      <c r="A78" s="27"/>
      <c r="B78" s="27"/>
      <c r="C78" s="27"/>
      <c r="D78" s="27"/>
      <c r="E78" s="27"/>
      <c r="F78" s="27"/>
      <c r="G78" s="27"/>
    </row>
    <row r="79" spans="1:7" x14ac:dyDescent="0.25">
      <c r="A79" s="27"/>
      <c r="B79" s="27"/>
      <c r="C79" s="27"/>
      <c r="D79" s="27"/>
      <c r="E79" s="27"/>
      <c r="F79" s="27"/>
      <c r="G79" s="27"/>
    </row>
    <row r="80" spans="1:7" x14ac:dyDescent="0.25">
      <c r="A80" s="27"/>
      <c r="B80" s="27"/>
      <c r="C80" s="27"/>
      <c r="D80" s="27"/>
      <c r="E80" s="27"/>
      <c r="F80" s="27"/>
      <c r="G80" s="27"/>
    </row>
    <row r="81" spans="1:7" x14ac:dyDescent="0.25">
      <c r="A81" s="27"/>
      <c r="B81" s="27"/>
      <c r="C81" s="27"/>
      <c r="D81" s="27"/>
      <c r="E81" s="27"/>
      <c r="F81" s="27"/>
      <c r="G81" s="27"/>
    </row>
    <row r="82" spans="1:7" x14ac:dyDescent="0.25">
      <c r="A82" s="27"/>
      <c r="B82" s="27"/>
      <c r="C82" s="27"/>
      <c r="D82" s="27"/>
      <c r="E82" s="27"/>
      <c r="F82" s="27"/>
      <c r="G82" s="27"/>
    </row>
    <row r="83" spans="1:7" x14ac:dyDescent="0.25">
      <c r="A83" s="27"/>
      <c r="B83" s="27"/>
      <c r="C83" s="27"/>
      <c r="D83" s="27"/>
      <c r="E83" s="27"/>
      <c r="F83" s="27"/>
      <c r="G83" s="27"/>
    </row>
    <row r="84" spans="1:7" x14ac:dyDescent="0.25">
      <c r="A84" s="27"/>
      <c r="B84" s="27"/>
      <c r="C84" s="27"/>
      <c r="D84" s="27"/>
      <c r="E84" s="27"/>
      <c r="F84" s="27"/>
      <c r="G84" s="27"/>
    </row>
    <row r="85" spans="1:7" x14ac:dyDescent="0.25">
      <c r="B85"/>
      <c r="C85"/>
      <c r="D85"/>
      <c r="E85"/>
      <c r="F85"/>
      <c r="G85"/>
    </row>
    <row r="86" spans="1:7" x14ac:dyDescent="0.25">
      <c r="B86"/>
      <c r="C86"/>
      <c r="D86"/>
      <c r="E86"/>
      <c r="F86"/>
      <c r="G86"/>
    </row>
    <row r="87" spans="1:7" x14ac:dyDescent="0.25">
      <c r="B87"/>
      <c r="C87"/>
      <c r="D87"/>
      <c r="E87"/>
      <c r="F87"/>
      <c r="G87"/>
    </row>
    <row r="88" spans="1:7" x14ac:dyDescent="0.25">
      <c r="B88"/>
      <c r="C88"/>
      <c r="D88"/>
      <c r="E88"/>
      <c r="F88"/>
      <c r="G88"/>
    </row>
    <row r="89" spans="1:7" s="16" customFormat="1" x14ac:dyDescent="0.25"/>
    <row r="90" spans="1:7" s="16" customFormat="1" x14ac:dyDescent="0.25"/>
    <row r="91" spans="1:7" x14ac:dyDescent="0.25">
      <c r="B91"/>
      <c r="C91"/>
      <c r="D91"/>
      <c r="E91"/>
      <c r="F91"/>
      <c r="G91"/>
    </row>
    <row r="92" spans="1:7" x14ac:dyDescent="0.25">
      <c r="B92"/>
      <c r="C92"/>
      <c r="D92"/>
      <c r="E92"/>
      <c r="F92"/>
      <c r="G92"/>
    </row>
    <row r="93" spans="1:7" x14ac:dyDescent="0.25">
      <c r="B93"/>
      <c r="C93"/>
      <c r="D93"/>
      <c r="E93"/>
      <c r="F93"/>
      <c r="G93"/>
    </row>
    <row r="94" spans="1:7" x14ac:dyDescent="0.25">
      <c r="B94"/>
      <c r="C94"/>
      <c r="D94"/>
      <c r="E94"/>
      <c r="F94"/>
      <c r="G94"/>
    </row>
    <row r="95" spans="1:7" x14ac:dyDescent="0.25">
      <c r="B95"/>
      <c r="C95"/>
      <c r="D95"/>
      <c r="E95"/>
      <c r="F95"/>
      <c r="G95"/>
    </row>
    <row r="96" spans="1:7" x14ac:dyDescent="0.25">
      <c r="B96"/>
      <c r="C96"/>
      <c r="D96"/>
      <c r="E96"/>
      <c r="F96"/>
      <c r="G96"/>
    </row>
    <row r="97" spans="2:7" x14ac:dyDescent="0.25">
      <c r="B97"/>
      <c r="C97"/>
      <c r="D97"/>
      <c r="E97"/>
      <c r="F97"/>
      <c r="G97"/>
    </row>
    <row r="98" spans="2:7" x14ac:dyDescent="0.25">
      <c r="B98"/>
      <c r="C98"/>
      <c r="D98"/>
      <c r="E98"/>
      <c r="F98"/>
      <c r="G98"/>
    </row>
    <row r="99" spans="2:7" x14ac:dyDescent="0.25">
      <c r="B99"/>
      <c r="C99"/>
      <c r="D99"/>
      <c r="E99"/>
      <c r="F99"/>
      <c r="G99"/>
    </row>
    <row r="100" spans="2:7" x14ac:dyDescent="0.25">
      <c r="B100"/>
      <c r="C100"/>
      <c r="D100"/>
      <c r="E100"/>
      <c r="F100"/>
      <c r="G100"/>
    </row>
    <row r="101" spans="2:7" x14ac:dyDescent="0.25">
      <c r="B101"/>
      <c r="C101"/>
      <c r="D101"/>
      <c r="E101"/>
      <c r="F101"/>
      <c r="G101"/>
    </row>
    <row r="102" spans="2:7" x14ac:dyDescent="0.25">
      <c r="B102"/>
      <c r="C102"/>
      <c r="D102"/>
      <c r="E102"/>
      <c r="F102"/>
      <c r="G102"/>
    </row>
    <row r="103" spans="2:7" x14ac:dyDescent="0.25">
      <c r="B103"/>
      <c r="C103"/>
      <c r="D103"/>
      <c r="E103"/>
      <c r="F103"/>
      <c r="G103"/>
    </row>
    <row r="104" spans="2:7" x14ac:dyDescent="0.25">
      <c r="B104"/>
      <c r="C104"/>
      <c r="D104"/>
      <c r="E104"/>
      <c r="F104"/>
      <c r="G104"/>
    </row>
    <row r="105" spans="2:7" s="16" customFormat="1" x14ac:dyDescent="0.25"/>
    <row r="106" spans="2:7" s="16" customFormat="1" x14ac:dyDescent="0.25"/>
    <row r="107" spans="2:7" x14ac:dyDescent="0.25">
      <c r="B107"/>
      <c r="C107"/>
      <c r="D107"/>
      <c r="E107"/>
      <c r="F107"/>
      <c r="G107"/>
    </row>
    <row r="108" spans="2:7" x14ac:dyDescent="0.25">
      <c r="B108"/>
      <c r="C108"/>
      <c r="D108"/>
      <c r="E108"/>
      <c r="F108"/>
      <c r="G108"/>
    </row>
    <row r="109" spans="2:7" x14ac:dyDescent="0.25">
      <c r="B109"/>
      <c r="C109"/>
      <c r="D109"/>
      <c r="E109"/>
      <c r="F109"/>
      <c r="G109"/>
    </row>
    <row r="110" spans="2:7" x14ac:dyDescent="0.25">
      <c r="B110"/>
      <c r="C110"/>
      <c r="D110"/>
      <c r="E110"/>
      <c r="F110"/>
      <c r="G110"/>
    </row>
    <row r="111" spans="2:7" x14ac:dyDescent="0.25">
      <c r="B111"/>
      <c r="C111"/>
      <c r="D111"/>
      <c r="E111"/>
      <c r="F111"/>
      <c r="G111"/>
    </row>
    <row r="112" spans="2:7" x14ac:dyDescent="0.25">
      <c r="B112"/>
      <c r="C112"/>
      <c r="D112"/>
      <c r="E112"/>
      <c r="F112"/>
      <c r="G112"/>
    </row>
    <row r="113" spans="2:7" x14ac:dyDescent="0.25">
      <c r="B113"/>
      <c r="C113"/>
      <c r="D113"/>
      <c r="E113"/>
      <c r="F113"/>
      <c r="G113"/>
    </row>
    <row r="114" spans="2:7" x14ac:dyDescent="0.25">
      <c r="B114"/>
      <c r="C114"/>
      <c r="D114"/>
      <c r="E114"/>
      <c r="F114"/>
      <c r="G114"/>
    </row>
    <row r="115" spans="2:7" x14ac:dyDescent="0.25">
      <c r="B115"/>
      <c r="C115"/>
      <c r="D115"/>
      <c r="E115"/>
      <c r="F115"/>
      <c r="G115"/>
    </row>
    <row r="116" spans="2:7" x14ac:dyDescent="0.25">
      <c r="B116"/>
      <c r="C116"/>
      <c r="D116"/>
      <c r="E116"/>
      <c r="F116"/>
      <c r="G116"/>
    </row>
    <row r="117" spans="2:7" x14ac:dyDescent="0.25">
      <c r="B117"/>
      <c r="C117"/>
      <c r="D117"/>
      <c r="E117"/>
      <c r="F117"/>
      <c r="G117"/>
    </row>
    <row r="118" spans="2:7" x14ac:dyDescent="0.25">
      <c r="B118"/>
      <c r="C118"/>
      <c r="D118"/>
      <c r="E118"/>
      <c r="F118"/>
      <c r="G118"/>
    </row>
    <row r="119" spans="2:7" x14ac:dyDescent="0.25">
      <c r="B119"/>
      <c r="C119"/>
      <c r="D119"/>
      <c r="E119"/>
      <c r="F119"/>
      <c r="G119"/>
    </row>
    <row r="120" spans="2:7" x14ac:dyDescent="0.25">
      <c r="B120"/>
      <c r="C120"/>
      <c r="D120"/>
      <c r="E120"/>
      <c r="F120"/>
      <c r="G120"/>
    </row>
    <row r="121" spans="2:7" s="16" customFormat="1" x14ac:dyDescent="0.25"/>
    <row r="122" spans="2:7" s="16" customFormat="1" x14ac:dyDescent="0.25"/>
    <row r="123" spans="2:7" x14ac:dyDescent="0.25">
      <c r="B123"/>
      <c r="C123"/>
      <c r="D123"/>
      <c r="E123"/>
      <c r="F123"/>
      <c r="G123"/>
    </row>
    <row r="124" spans="2:7" x14ac:dyDescent="0.25">
      <c r="B124"/>
      <c r="C124"/>
      <c r="D124"/>
      <c r="E124"/>
      <c r="F124"/>
      <c r="G124"/>
    </row>
    <row r="125" spans="2:7" x14ac:dyDescent="0.25">
      <c r="B125"/>
      <c r="C125"/>
      <c r="D125"/>
      <c r="E125"/>
      <c r="F125"/>
      <c r="G125"/>
    </row>
    <row r="126" spans="2:7" x14ac:dyDescent="0.25">
      <c r="B126"/>
      <c r="C126"/>
      <c r="D126"/>
      <c r="E126"/>
      <c r="F126"/>
      <c r="G126"/>
    </row>
    <row r="127" spans="2:7" x14ac:dyDescent="0.25">
      <c r="B127"/>
      <c r="C127"/>
      <c r="D127"/>
      <c r="E127"/>
      <c r="F127"/>
      <c r="G127"/>
    </row>
    <row r="128" spans="2:7" x14ac:dyDescent="0.25">
      <c r="B128"/>
      <c r="C128"/>
      <c r="D128"/>
      <c r="E128"/>
      <c r="F128"/>
      <c r="G128"/>
    </row>
    <row r="129" spans="2:7" x14ac:dyDescent="0.25">
      <c r="B129"/>
      <c r="C129"/>
      <c r="D129"/>
      <c r="E129"/>
      <c r="F129"/>
      <c r="G129"/>
    </row>
    <row r="130" spans="2:7" x14ac:dyDescent="0.25">
      <c r="B130"/>
      <c r="C130"/>
      <c r="D130"/>
      <c r="E130"/>
      <c r="F130"/>
      <c r="G130"/>
    </row>
    <row r="131" spans="2:7" x14ac:dyDescent="0.25">
      <c r="B131"/>
      <c r="C131"/>
      <c r="D131"/>
      <c r="E131"/>
      <c r="F131"/>
      <c r="G131"/>
    </row>
    <row r="132" spans="2:7" x14ac:dyDescent="0.25">
      <c r="B132"/>
      <c r="C132"/>
      <c r="D132"/>
      <c r="E132"/>
      <c r="F132"/>
      <c r="G132"/>
    </row>
    <row r="133" spans="2:7" x14ac:dyDescent="0.25">
      <c r="B133"/>
      <c r="C133"/>
      <c r="D133"/>
      <c r="E133"/>
      <c r="F133"/>
      <c r="G133"/>
    </row>
    <row r="134" spans="2:7" x14ac:dyDescent="0.25">
      <c r="B134"/>
      <c r="C134"/>
      <c r="D134"/>
      <c r="E134"/>
      <c r="F134"/>
      <c r="G134"/>
    </row>
    <row r="135" spans="2:7" x14ac:dyDescent="0.25">
      <c r="B135"/>
      <c r="C135"/>
      <c r="D135"/>
      <c r="E135"/>
      <c r="F135"/>
      <c r="G135"/>
    </row>
    <row r="136" spans="2:7" x14ac:dyDescent="0.25">
      <c r="B136"/>
      <c r="C136"/>
      <c r="D136"/>
      <c r="E136"/>
      <c r="F136"/>
      <c r="G136"/>
    </row>
    <row r="137" spans="2:7" s="16" customFormat="1" x14ac:dyDescent="0.25"/>
    <row r="138" spans="2:7" s="16" customFormat="1" x14ac:dyDescent="0.25"/>
    <row r="139" spans="2:7" x14ac:dyDescent="0.25">
      <c r="B139"/>
      <c r="C139"/>
      <c r="D139"/>
      <c r="E139"/>
      <c r="F139"/>
      <c r="G139"/>
    </row>
    <row r="140" spans="2:7" x14ac:dyDescent="0.25">
      <c r="B140"/>
      <c r="C140"/>
      <c r="D140"/>
      <c r="E140"/>
      <c r="F140"/>
      <c r="G140"/>
    </row>
    <row r="141" spans="2:7" x14ac:dyDescent="0.25">
      <c r="B141"/>
      <c r="C141"/>
      <c r="D141"/>
      <c r="E141"/>
      <c r="F141"/>
      <c r="G141"/>
    </row>
    <row r="142" spans="2:7" x14ac:dyDescent="0.25">
      <c r="B142"/>
      <c r="C142"/>
      <c r="D142"/>
      <c r="E142"/>
      <c r="F142"/>
      <c r="G142"/>
    </row>
    <row r="143" spans="2:7" x14ac:dyDescent="0.25">
      <c r="B143"/>
      <c r="C143"/>
      <c r="D143"/>
      <c r="E143"/>
      <c r="F143"/>
      <c r="G143"/>
    </row>
    <row r="144" spans="2:7" x14ac:dyDescent="0.25">
      <c r="B144"/>
      <c r="C144"/>
      <c r="D144"/>
      <c r="E144"/>
      <c r="F144"/>
      <c r="G144"/>
    </row>
    <row r="145" spans="2:7" x14ac:dyDescent="0.25">
      <c r="B145"/>
      <c r="C145"/>
      <c r="D145"/>
      <c r="E145"/>
      <c r="F145"/>
      <c r="G145"/>
    </row>
    <row r="146" spans="2:7" x14ac:dyDescent="0.25">
      <c r="B146"/>
      <c r="C146"/>
      <c r="D146"/>
      <c r="E146"/>
      <c r="F146"/>
      <c r="G146"/>
    </row>
    <row r="147" spans="2:7" x14ac:dyDescent="0.25">
      <c r="B147"/>
      <c r="C147"/>
      <c r="D147"/>
      <c r="E147"/>
      <c r="F147"/>
      <c r="G147"/>
    </row>
    <row r="148" spans="2:7" x14ac:dyDescent="0.25">
      <c r="B148"/>
      <c r="C148"/>
      <c r="D148"/>
      <c r="E148"/>
      <c r="F148"/>
      <c r="G148"/>
    </row>
    <row r="149" spans="2:7" x14ac:dyDescent="0.25">
      <c r="B149"/>
      <c r="C149"/>
      <c r="D149"/>
      <c r="E149"/>
      <c r="F149"/>
      <c r="G149"/>
    </row>
    <row r="150" spans="2:7" x14ac:dyDescent="0.25">
      <c r="B150"/>
      <c r="C150"/>
      <c r="D150"/>
      <c r="E150"/>
      <c r="F150"/>
      <c r="G150"/>
    </row>
    <row r="151" spans="2:7" x14ac:dyDescent="0.25">
      <c r="B151"/>
      <c r="C151"/>
      <c r="D151"/>
      <c r="E151"/>
      <c r="F151"/>
      <c r="G151"/>
    </row>
    <row r="152" spans="2:7" x14ac:dyDescent="0.25">
      <c r="B152"/>
      <c r="C152"/>
      <c r="D152"/>
      <c r="E152"/>
      <c r="F152"/>
      <c r="G152"/>
    </row>
    <row r="153" spans="2:7" s="16" customFormat="1" x14ac:dyDescent="0.25"/>
    <row r="154" spans="2:7" s="16" customFormat="1" x14ac:dyDescent="0.25"/>
    <row r="155" spans="2:7" x14ac:dyDescent="0.25">
      <c r="B155"/>
      <c r="C155"/>
      <c r="D155"/>
      <c r="E155"/>
      <c r="F155"/>
      <c r="G155"/>
    </row>
    <row r="156" spans="2:7" x14ac:dyDescent="0.25">
      <c r="B156"/>
      <c r="C156"/>
      <c r="D156"/>
      <c r="E156"/>
      <c r="F156"/>
      <c r="G156"/>
    </row>
    <row r="157" spans="2:7" x14ac:dyDescent="0.25">
      <c r="B157"/>
      <c r="C157"/>
      <c r="D157"/>
      <c r="E157"/>
      <c r="F157"/>
      <c r="G157"/>
    </row>
    <row r="158" spans="2:7" x14ac:dyDescent="0.25">
      <c r="B158"/>
      <c r="C158"/>
      <c r="D158"/>
      <c r="E158"/>
      <c r="F158"/>
      <c r="G158"/>
    </row>
    <row r="159" spans="2:7" x14ac:dyDescent="0.25">
      <c r="B159"/>
      <c r="C159"/>
      <c r="D159"/>
      <c r="E159"/>
      <c r="F159"/>
      <c r="G159"/>
    </row>
    <row r="160" spans="2:7" x14ac:dyDescent="0.25">
      <c r="B160"/>
      <c r="C160"/>
      <c r="D160"/>
      <c r="E160"/>
      <c r="F160"/>
      <c r="G160"/>
    </row>
    <row r="161" spans="2:7" x14ac:dyDescent="0.25">
      <c r="B161"/>
      <c r="C161"/>
      <c r="D161"/>
      <c r="E161"/>
      <c r="F161"/>
      <c r="G161"/>
    </row>
    <row r="162" spans="2:7" x14ac:dyDescent="0.25">
      <c r="B162"/>
      <c r="C162"/>
      <c r="D162"/>
      <c r="E162"/>
      <c r="F162"/>
      <c r="G162"/>
    </row>
    <row r="163" spans="2:7" x14ac:dyDescent="0.25">
      <c r="B163"/>
      <c r="C163"/>
      <c r="D163"/>
      <c r="E163"/>
      <c r="F163"/>
      <c r="G163"/>
    </row>
    <row r="164" spans="2:7" x14ac:dyDescent="0.25">
      <c r="B164"/>
      <c r="C164"/>
      <c r="D164"/>
      <c r="E164"/>
      <c r="F164"/>
      <c r="G164"/>
    </row>
    <row r="165" spans="2:7" x14ac:dyDescent="0.25">
      <c r="B165"/>
      <c r="C165"/>
      <c r="D165"/>
      <c r="E165"/>
      <c r="F165"/>
      <c r="G165"/>
    </row>
    <row r="166" spans="2:7" x14ac:dyDescent="0.25">
      <c r="B166"/>
      <c r="C166"/>
      <c r="D166"/>
      <c r="E166"/>
      <c r="F166"/>
      <c r="G166"/>
    </row>
    <row r="167" spans="2:7" x14ac:dyDescent="0.25">
      <c r="B167"/>
      <c r="C167"/>
      <c r="D167"/>
      <c r="E167"/>
      <c r="F167"/>
      <c r="G167"/>
    </row>
    <row r="168" spans="2:7" x14ac:dyDescent="0.25">
      <c r="B168"/>
      <c r="C168"/>
      <c r="D168"/>
      <c r="E168"/>
      <c r="F168"/>
      <c r="G168"/>
    </row>
    <row r="169" spans="2:7" x14ac:dyDescent="0.25">
      <c r="B169"/>
      <c r="C169"/>
      <c r="D169"/>
      <c r="E169"/>
      <c r="F169"/>
      <c r="G169"/>
    </row>
    <row r="170" spans="2:7" x14ac:dyDescent="0.25">
      <c r="B170"/>
      <c r="C170"/>
      <c r="D170"/>
      <c r="E170"/>
      <c r="F170"/>
      <c r="G170"/>
    </row>
    <row r="171" spans="2:7" x14ac:dyDescent="0.25">
      <c r="B171"/>
      <c r="C171"/>
      <c r="D171"/>
      <c r="E171"/>
      <c r="F171"/>
      <c r="G171"/>
    </row>
    <row r="172" spans="2:7" x14ac:dyDescent="0.25">
      <c r="B172"/>
      <c r="C172"/>
      <c r="D172"/>
      <c r="E172"/>
      <c r="F172"/>
      <c r="G172"/>
    </row>
    <row r="173" spans="2:7" x14ac:dyDescent="0.25">
      <c r="B173"/>
      <c r="C173"/>
      <c r="D173"/>
      <c r="E173"/>
      <c r="F173"/>
      <c r="G173"/>
    </row>
    <row r="174" spans="2:7" x14ac:dyDescent="0.25">
      <c r="B174"/>
      <c r="C174"/>
      <c r="D174"/>
      <c r="E174"/>
      <c r="F174"/>
      <c r="G174"/>
    </row>
    <row r="175" spans="2:7" x14ac:dyDescent="0.25">
      <c r="B175"/>
      <c r="C175"/>
      <c r="D175"/>
      <c r="E175"/>
      <c r="F175"/>
      <c r="G175"/>
    </row>
    <row r="176" spans="2:7" x14ac:dyDescent="0.25">
      <c r="B176"/>
      <c r="C176"/>
      <c r="D176"/>
      <c r="E176"/>
      <c r="F176"/>
      <c r="G176"/>
    </row>
    <row r="177" spans="2:7" x14ac:dyDescent="0.25">
      <c r="B177"/>
      <c r="C177"/>
      <c r="D177"/>
      <c r="E177"/>
      <c r="F177"/>
      <c r="G177"/>
    </row>
    <row r="178" spans="2:7" x14ac:dyDescent="0.25">
      <c r="B178"/>
      <c r="C178"/>
      <c r="D178"/>
      <c r="E178"/>
      <c r="F178"/>
      <c r="G178"/>
    </row>
    <row r="179" spans="2:7" x14ac:dyDescent="0.25">
      <c r="B179"/>
      <c r="C179"/>
      <c r="D179"/>
      <c r="E179"/>
      <c r="F179"/>
      <c r="G179"/>
    </row>
    <row r="180" spans="2:7" x14ac:dyDescent="0.25">
      <c r="B180"/>
      <c r="C180"/>
      <c r="D180"/>
      <c r="E180"/>
      <c r="F180"/>
      <c r="G180"/>
    </row>
    <row r="181" spans="2:7" x14ac:dyDescent="0.25">
      <c r="B181"/>
      <c r="C181"/>
      <c r="D181"/>
      <c r="E181"/>
      <c r="F181"/>
      <c r="G181"/>
    </row>
    <row r="182" spans="2:7" x14ac:dyDescent="0.25">
      <c r="B182"/>
      <c r="C182"/>
      <c r="D182"/>
      <c r="E182"/>
      <c r="F182"/>
      <c r="G182"/>
    </row>
    <row r="183" spans="2:7" x14ac:dyDescent="0.25">
      <c r="B183"/>
      <c r="C183"/>
      <c r="D183"/>
      <c r="E183"/>
      <c r="F183"/>
      <c r="G183"/>
    </row>
    <row r="184" spans="2:7" x14ac:dyDescent="0.25">
      <c r="B184"/>
      <c r="C184"/>
      <c r="D184"/>
      <c r="E184"/>
      <c r="F184"/>
      <c r="G184"/>
    </row>
    <row r="185" spans="2:7" x14ac:dyDescent="0.25">
      <c r="B185"/>
      <c r="C185"/>
      <c r="D185"/>
      <c r="E185"/>
      <c r="F185"/>
      <c r="G185"/>
    </row>
    <row r="186" spans="2:7" x14ac:dyDescent="0.25">
      <c r="B186"/>
      <c r="C186"/>
      <c r="D186"/>
      <c r="E186"/>
      <c r="F186"/>
      <c r="G186"/>
    </row>
    <row r="187" spans="2:7" x14ac:dyDescent="0.25">
      <c r="B187"/>
      <c r="C187"/>
      <c r="D187"/>
      <c r="E187"/>
      <c r="F187"/>
      <c r="G187"/>
    </row>
    <row r="188" spans="2:7" x14ac:dyDescent="0.25">
      <c r="B188"/>
      <c r="C188"/>
      <c r="D188"/>
      <c r="E188"/>
      <c r="F188"/>
      <c r="G188"/>
    </row>
    <row r="189" spans="2:7" x14ac:dyDescent="0.25">
      <c r="B189"/>
      <c r="C189"/>
      <c r="D189"/>
      <c r="E189"/>
      <c r="F189"/>
      <c r="G189"/>
    </row>
    <row r="190" spans="2:7" x14ac:dyDescent="0.25">
      <c r="B190"/>
      <c r="C190"/>
      <c r="D190"/>
      <c r="E190"/>
      <c r="F190"/>
      <c r="G190"/>
    </row>
    <row r="191" spans="2:7" x14ac:dyDescent="0.25">
      <c r="B191"/>
      <c r="C191"/>
      <c r="D191"/>
      <c r="E191"/>
      <c r="F191"/>
      <c r="G191"/>
    </row>
    <row r="192" spans="2:7" x14ac:dyDescent="0.25">
      <c r="B192"/>
      <c r="C192"/>
      <c r="D192"/>
      <c r="E192"/>
      <c r="F192"/>
      <c r="G192"/>
    </row>
    <row r="193" spans="2:7" x14ac:dyDescent="0.25">
      <c r="B193"/>
      <c r="C193"/>
      <c r="D193"/>
      <c r="E193"/>
      <c r="F193"/>
      <c r="G193"/>
    </row>
    <row r="194" spans="2:7" x14ac:dyDescent="0.25">
      <c r="B194"/>
      <c r="C194"/>
      <c r="D194"/>
      <c r="E194"/>
      <c r="F194"/>
      <c r="G194"/>
    </row>
    <row r="195" spans="2:7" x14ac:dyDescent="0.25">
      <c r="B195"/>
      <c r="C195"/>
      <c r="D195"/>
      <c r="E195"/>
      <c r="F195"/>
      <c r="G195"/>
    </row>
    <row r="196" spans="2:7" x14ac:dyDescent="0.25">
      <c r="B196"/>
      <c r="C196"/>
      <c r="D196"/>
      <c r="E196"/>
      <c r="F196"/>
      <c r="G196"/>
    </row>
    <row r="197" spans="2:7" x14ac:dyDescent="0.25">
      <c r="B197"/>
      <c r="C197"/>
      <c r="D197"/>
      <c r="E197"/>
      <c r="F197"/>
      <c r="G197"/>
    </row>
    <row r="198" spans="2:7" x14ac:dyDescent="0.25">
      <c r="B198"/>
      <c r="C198"/>
      <c r="D198"/>
      <c r="E198"/>
      <c r="F198"/>
      <c r="G198"/>
    </row>
    <row r="199" spans="2:7" x14ac:dyDescent="0.25">
      <c r="B199"/>
      <c r="C199"/>
      <c r="D199"/>
      <c r="E199"/>
      <c r="F199"/>
      <c r="G199"/>
    </row>
    <row r="200" spans="2:7" x14ac:dyDescent="0.25">
      <c r="B200"/>
      <c r="C200"/>
      <c r="D200"/>
      <c r="E200"/>
      <c r="F200"/>
      <c r="G200"/>
    </row>
    <row r="201" spans="2:7" x14ac:dyDescent="0.25">
      <c r="B201"/>
      <c r="C201"/>
      <c r="D201"/>
      <c r="E201"/>
      <c r="F201"/>
      <c r="G201"/>
    </row>
    <row r="202" spans="2:7" x14ac:dyDescent="0.25">
      <c r="B202"/>
      <c r="C202"/>
      <c r="D202"/>
      <c r="E202"/>
      <c r="F202"/>
      <c r="G202"/>
    </row>
    <row r="203" spans="2:7" x14ac:dyDescent="0.25">
      <c r="B203"/>
      <c r="C203"/>
      <c r="D203"/>
      <c r="E203"/>
      <c r="F203"/>
      <c r="G203"/>
    </row>
    <row r="204" spans="2:7" x14ac:dyDescent="0.25">
      <c r="B204"/>
      <c r="C204"/>
      <c r="D204"/>
      <c r="E204"/>
      <c r="F204"/>
      <c r="G204"/>
    </row>
    <row r="205" spans="2:7" x14ac:dyDescent="0.25">
      <c r="B205"/>
      <c r="C205"/>
      <c r="D205"/>
      <c r="E205"/>
      <c r="F205"/>
      <c r="G205"/>
    </row>
    <row r="206" spans="2:7" x14ac:dyDescent="0.25">
      <c r="B206"/>
      <c r="C206"/>
      <c r="D206"/>
      <c r="E206"/>
      <c r="F206"/>
      <c r="G206"/>
    </row>
    <row r="207" spans="2:7" x14ac:dyDescent="0.25">
      <c r="B207"/>
      <c r="C207"/>
      <c r="D207"/>
      <c r="E207"/>
      <c r="F207"/>
      <c r="G207"/>
    </row>
    <row r="208" spans="2:7" x14ac:dyDescent="0.25">
      <c r="B208"/>
      <c r="C208"/>
      <c r="D208"/>
      <c r="E208"/>
      <c r="F208"/>
      <c r="G208"/>
    </row>
    <row r="209" spans="2:7" x14ac:dyDescent="0.25">
      <c r="B209"/>
      <c r="C209"/>
      <c r="D209"/>
      <c r="E209"/>
      <c r="F209"/>
      <c r="G209"/>
    </row>
    <row r="210" spans="2:7" x14ac:dyDescent="0.25">
      <c r="B210"/>
      <c r="C210"/>
      <c r="D210"/>
      <c r="E210"/>
      <c r="F210"/>
      <c r="G210"/>
    </row>
    <row r="211" spans="2:7" x14ac:dyDescent="0.25">
      <c r="B211"/>
      <c r="C211"/>
      <c r="D211"/>
      <c r="E211"/>
      <c r="F211"/>
      <c r="G211"/>
    </row>
    <row r="212" spans="2:7" x14ac:dyDescent="0.25">
      <c r="B212"/>
      <c r="C212"/>
      <c r="D212"/>
      <c r="E212"/>
      <c r="F212"/>
      <c r="G212"/>
    </row>
    <row r="213" spans="2:7" x14ac:dyDescent="0.25">
      <c r="B213"/>
      <c r="C213"/>
      <c r="D213"/>
      <c r="E213"/>
      <c r="F213"/>
      <c r="G213"/>
    </row>
    <row r="214" spans="2:7" x14ac:dyDescent="0.25">
      <c r="B214"/>
      <c r="C214"/>
      <c r="D214"/>
      <c r="E214"/>
      <c r="F214"/>
      <c r="G214"/>
    </row>
    <row r="215" spans="2:7" x14ac:dyDescent="0.25">
      <c r="B215"/>
      <c r="C215"/>
      <c r="D215"/>
      <c r="E215"/>
      <c r="F215"/>
      <c r="G215"/>
    </row>
    <row r="216" spans="2:7" x14ac:dyDescent="0.25">
      <c r="B216"/>
      <c r="C216"/>
      <c r="D216"/>
      <c r="E216"/>
      <c r="F216"/>
      <c r="G216"/>
    </row>
    <row r="217" spans="2:7" x14ac:dyDescent="0.25">
      <c r="B217"/>
      <c r="C217"/>
      <c r="D217"/>
      <c r="E217"/>
      <c r="F217"/>
      <c r="G217"/>
    </row>
    <row r="218" spans="2:7" x14ac:dyDescent="0.25">
      <c r="B218"/>
      <c r="C218"/>
      <c r="D218"/>
      <c r="E218"/>
      <c r="F218"/>
      <c r="G218"/>
    </row>
    <row r="219" spans="2:7" x14ac:dyDescent="0.25">
      <c r="B219"/>
      <c r="C219"/>
      <c r="D219"/>
      <c r="E219"/>
      <c r="F219"/>
      <c r="G219"/>
    </row>
    <row r="220" spans="2:7" x14ac:dyDescent="0.25">
      <c r="B220"/>
      <c r="C220"/>
      <c r="D220"/>
      <c r="E220"/>
      <c r="F220"/>
      <c r="G220"/>
    </row>
    <row r="221" spans="2:7" x14ac:dyDescent="0.25">
      <c r="B221"/>
      <c r="C221"/>
      <c r="D221"/>
      <c r="E221"/>
      <c r="F221"/>
      <c r="G221"/>
    </row>
    <row r="222" spans="2:7" x14ac:dyDescent="0.25">
      <c r="B222"/>
      <c r="C222"/>
      <c r="D222"/>
      <c r="E222"/>
      <c r="F222"/>
      <c r="G222"/>
    </row>
    <row r="223" spans="2:7" x14ac:dyDescent="0.25">
      <c r="B223"/>
      <c r="C223"/>
      <c r="D223"/>
      <c r="E223"/>
      <c r="F223"/>
      <c r="G223"/>
    </row>
    <row r="224" spans="2:7" x14ac:dyDescent="0.25">
      <c r="B224"/>
      <c r="C224"/>
      <c r="D224"/>
      <c r="E224"/>
      <c r="F224"/>
      <c r="G224"/>
    </row>
    <row r="225" spans="2:7" x14ac:dyDescent="0.25">
      <c r="B225"/>
      <c r="C225"/>
      <c r="D225"/>
      <c r="E225"/>
      <c r="F225"/>
      <c r="G225"/>
    </row>
    <row r="226" spans="2:7" x14ac:dyDescent="0.25">
      <c r="B226"/>
      <c r="C226"/>
      <c r="D226"/>
      <c r="E226"/>
      <c r="F226"/>
      <c r="G226"/>
    </row>
    <row r="227" spans="2:7" x14ac:dyDescent="0.25">
      <c r="B227"/>
      <c r="C227"/>
      <c r="D227"/>
      <c r="E227"/>
      <c r="F227"/>
      <c r="G227"/>
    </row>
    <row r="228" spans="2:7" x14ac:dyDescent="0.25">
      <c r="B228"/>
      <c r="C228"/>
      <c r="D228"/>
      <c r="E228"/>
      <c r="F228"/>
      <c r="G228"/>
    </row>
    <row r="229" spans="2:7" x14ac:dyDescent="0.25">
      <c r="B229"/>
      <c r="C229"/>
      <c r="D229"/>
      <c r="E229"/>
      <c r="F229"/>
      <c r="G229"/>
    </row>
    <row r="230" spans="2:7" x14ac:dyDescent="0.25">
      <c r="B230"/>
      <c r="C230"/>
      <c r="D230"/>
      <c r="E230"/>
      <c r="F230"/>
      <c r="G230"/>
    </row>
    <row r="231" spans="2:7" x14ac:dyDescent="0.25">
      <c r="B231"/>
      <c r="C231"/>
      <c r="D231"/>
      <c r="E231"/>
      <c r="F231"/>
      <c r="G231"/>
    </row>
    <row r="232" spans="2:7" x14ac:dyDescent="0.25">
      <c r="B232"/>
      <c r="C232"/>
      <c r="D232"/>
      <c r="E232"/>
      <c r="F232"/>
      <c r="G232"/>
    </row>
    <row r="233" spans="2:7" x14ac:dyDescent="0.25">
      <c r="B233"/>
      <c r="C233"/>
      <c r="D233"/>
      <c r="E233"/>
      <c r="F233"/>
      <c r="G233"/>
    </row>
    <row r="234" spans="2:7" x14ac:dyDescent="0.25">
      <c r="B234"/>
      <c r="C234"/>
      <c r="D234"/>
      <c r="E234"/>
      <c r="F234"/>
      <c r="G234"/>
    </row>
    <row r="235" spans="2:7" x14ac:dyDescent="0.25">
      <c r="B235"/>
      <c r="C235"/>
      <c r="D235"/>
      <c r="E235"/>
      <c r="F235"/>
      <c r="G235"/>
    </row>
    <row r="236" spans="2:7" x14ac:dyDescent="0.25">
      <c r="B236"/>
      <c r="C236"/>
      <c r="D236"/>
      <c r="E236"/>
      <c r="F236"/>
      <c r="G236"/>
    </row>
    <row r="237" spans="2:7" x14ac:dyDescent="0.25">
      <c r="B237"/>
      <c r="C237"/>
      <c r="D237"/>
      <c r="E237"/>
      <c r="F237"/>
      <c r="G237"/>
    </row>
    <row r="238" spans="2:7" x14ac:dyDescent="0.25">
      <c r="B238"/>
      <c r="C238"/>
      <c r="D238"/>
      <c r="E238"/>
      <c r="F238"/>
      <c r="G238"/>
    </row>
    <row r="239" spans="2:7" x14ac:dyDescent="0.25">
      <c r="B239"/>
      <c r="C239"/>
      <c r="D239"/>
      <c r="E239"/>
      <c r="F239"/>
      <c r="G239"/>
    </row>
    <row r="240" spans="2:7" x14ac:dyDescent="0.25">
      <c r="B240"/>
      <c r="C240"/>
      <c r="D240"/>
      <c r="E240"/>
      <c r="F240"/>
      <c r="G240"/>
    </row>
    <row r="241" spans="2:7" x14ac:dyDescent="0.25">
      <c r="B241"/>
      <c r="C241"/>
      <c r="D241"/>
      <c r="E241"/>
      <c r="F241"/>
      <c r="G241"/>
    </row>
    <row r="242" spans="2:7" x14ac:dyDescent="0.25">
      <c r="B242"/>
      <c r="C242"/>
      <c r="D242"/>
      <c r="E242"/>
      <c r="F242"/>
      <c r="G242"/>
    </row>
    <row r="243" spans="2:7" x14ac:dyDescent="0.25">
      <c r="B243"/>
      <c r="C243"/>
      <c r="D243"/>
      <c r="E243"/>
      <c r="F243"/>
      <c r="G243"/>
    </row>
    <row r="244" spans="2:7" x14ac:dyDescent="0.25">
      <c r="B244"/>
      <c r="C244"/>
      <c r="D244"/>
      <c r="E244"/>
      <c r="F244"/>
      <c r="G244"/>
    </row>
    <row r="245" spans="2:7" x14ac:dyDescent="0.25">
      <c r="B245"/>
      <c r="C245"/>
      <c r="D245"/>
      <c r="E245"/>
      <c r="F245"/>
      <c r="G245"/>
    </row>
    <row r="246" spans="2:7" x14ac:dyDescent="0.25">
      <c r="B246"/>
      <c r="C246"/>
      <c r="D246"/>
      <c r="E246"/>
      <c r="F246"/>
      <c r="G246"/>
    </row>
    <row r="247" spans="2:7" x14ac:dyDescent="0.25">
      <c r="B247"/>
      <c r="C247"/>
      <c r="D247"/>
      <c r="E247"/>
      <c r="F247"/>
      <c r="G247"/>
    </row>
    <row r="248" spans="2:7" x14ac:dyDescent="0.25">
      <c r="B248"/>
      <c r="C248"/>
      <c r="D248"/>
      <c r="E248"/>
      <c r="F248"/>
      <c r="G248"/>
    </row>
    <row r="249" spans="2:7" x14ac:dyDescent="0.25">
      <c r="B249"/>
      <c r="C249"/>
      <c r="D249"/>
      <c r="E249"/>
      <c r="F249"/>
      <c r="G249"/>
    </row>
    <row r="250" spans="2:7" x14ac:dyDescent="0.25">
      <c r="B250"/>
      <c r="C250"/>
      <c r="D250"/>
      <c r="E250"/>
      <c r="F250"/>
      <c r="G250"/>
    </row>
    <row r="251" spans="2:7" x14ac:dyDescent="0.25">
      <c r="B251"/>
      <c r="C251"/>
      <c r="D251"/>
      <c r="E251"/>
      <c r="F251"/>
      <c r="G251"/>
    </row>
    <row r="252" spans="2:7" x14ac:dyDescent="0.25">
      <c r="B252"/>
      <c r="C252"/>
      <c r="D252"/>
      <c r="E252"/>
      <c r="F252"/>
      <c r="G252"/>
    </row>
    <row r="253" spans="2:7" x14ac:dyDescent="0.25">
      <c r="B253"/>
      <c r="C253"/>
      <c r="D253"/>
      <c r="E253"/>
      <c r="F253"/>
      <c r="G253"/>
    </row>
    <row r="254" spans="2:7" x14ac:dyDescent="0.25">
      <c r="B254"/>
      <c r="C254"/>
      <c r="D254"/>
      <c r="E254"/>
      <c r="F254"/>
      <c r="G254"/>
    </row>
    <row r="255" spans="2:7" x14ac:dyDescent="0.25">
      <c r="B255"/>
      <c r="C255"/>
      <c r="D255"/>
      <c r="E255"/>
      <c r="F255"/>
      <c r="G255"/>
    </row>
    <row r="256" spans="2:7" x14ac:dyDescent="0.25">
      <c r="B256"/>
      <c r="C256"/>
      <c r="D256"/>
      <c r="E256"/>
      <c r="F256"/>
      <c r="G256"/>
    </row>
    <row r="257" spans="2:7" x14ac:dyDescent="0.25">
      <c r="B257"/>
      <c r="C257"/>
      <c r="D257"/>
      <c r="E257"/>
      <c r="F257"/>
      <c r="G257"/>
    </row>
    <row r="258" spans="2:7" x14ac:dyDescent="0.25">
      <c r="B258"/>
      <c r="C258"/>
      <c r="D258"/>
      <c r="E258"/>
      <c r="F258"/>
      <c r="G258"/>
    </row>
    <row r="259" spans="2:7" x14ac:dyDescent="0.25">
      <c r="B259"/>
      <c r="C259"/>
      <c r="D259"/>
      <c r="E259"/>
      <c r="F259"/>
      <c r="G259"/>
    </row>
    <row r="260" spans="2:7" x14ac:dyDescent="0.25">
      <c r="B260"/>
      <c r="C260"/>
      <c r="D260"/>
      <c r="E260"/>
      <c r="F260"/>
      <c r="G260"/>
    </row>
    <row r="261" spans="2:7" x14ac:dyDescent="0.25">
      <c r="B261"/>
      <c r="C261"/>
      <c r="D261"/>
      <c r="E261"/>
      <c r="F261"/>
      <c r="G261"/>
    </row>
    <row r="262" spans="2:7" x14ac:dyDescent="0.25">
      <c r="B262"/>
      <c r="C262"/>
      <c r="D262"/>
      <c r="E262"/>
      <c r="F262"/>
      <c r="G262"/>
    </row>
    <row r="263" spans="2:7" x14ac:dyDescent="0.25">
      <c r="B263"/>
      <c r="C263"/>
      <c r="D263"/>
      <c r="E263"/>
      <c r="F263"/>
      <c r="G263"/>
    </row>
    <row r="264" spans="2:7" x14ac:dyDescent="0.25">
      <c r="B264"/>
      <c r="C264"/>
      <c r="D264"/>
      <c r="E264"/>
      <c r="F264"/>
      <c r="G264"/>
    </row>
    <row r="265" spans="2:7" x14ac:dyDescent="0.25">
      <c r="B265"/>
      <c r="C265"/>
      <c r="D265"/>
      <c r="E265"/>
      <c r="F265"/>
      <c r="G265"/>
    </row>
    <row r="266" spans="2:7" x14ac:dyDescent="0.25">
      <c r="B266"/>
      <c r="C266"/>
      <c r="D266"/>
      <c r="E266"/>
      <c r="F266"/>
      <c r="G266"/>
    </row>
    <row r="267" spans="2:7" x14ac:dyDescent="0.25">
      <c r="B267"/>
      <c r="C267"/>
      <c r="D267"/>
      <c r="E267"/>
      <c r="F267"/>
      <c r="G267"/>
    </row>
    <row r="268" spans="2:7" x14ac:dyDescent="0.25">
      <c r="B268"/>
      <c r="C268"/>
      <c r="D268"/>
      <c r="E268"/>
      <c r="F268"/>
      <c r="G268"/>
    </row>
    <row r="269" spans="2:7" x14ac:dyDescent="0.25">
      <c r="B269"/>
      <c r="C269"/>
      <c r="D269"/>
      <c r="E269"/>
      <c r="F269"/>
      <c r="G269"/>
    </row>
    <row r="270" spans="2:7" x14ac:dyDescent="0.25">
      <c r="B270"/>
      <c r="C270"/>
      <c r="D270"/>
      <c r="E270"/>
      <c r="F270"/>
      <c r="G270"/>
    </row>
    <row r="271" spans="2:7" x14ac:dyDescent="0.25">
      <c r="B271"/>
      <c r="C271"/>
      <c r="D271"/>
      <c r="E271"/>
      <c r="F271"/>
      <c r="G271"/>
    </row>
    <row r="272" spans="2:7" x14ac:dyDescent="0.25">
      <c r="B272"/>
      <c r="C272"/>
      <c r="D272"/>
      <c r="E272"/>
      <c r="F272"/>
      <c r="G272"/>
    </row>
    <row r="273" spans="2:7" x14ac:dyDescent="0.25">
      <c r="B273"/>
      <c r="C273"/>
      <c r="D273"/>
      <c r="E273"/>
      <c r="F273"/>
      <c r="G273"/>
    </row>
    <row r="274" spans="2:7" x14ac:dyDescent="0.25">
      <c r="B274"/>
      <c r="C274"/>
      <c r="D274"/>
      <c r="E274"/>
      <c r="F274"/>
      <c r="G274"/>
    </row>
    <row r="275" spans="2:7" x14ac:dyDescent="0.25">
      <c r="B275"/>
      <c r="C275"/>
      <c r="D275"/>
      <c r="E275"/>
      <c r="F275"/>
      <c r="G275"/>
    </row>
    <row r="276" spans="2:7" x14ac:dyDescent="0.25">
      <c r="B276"/>
      <c r="C276"/>
      <c r="D276"/>
      <c r="E276"/>
      <c r="F276"/>
      <c r="G276"/>
    </row>
    <row r="277" spans="2:7" x14ac:dyDescent="0.25">
      <c r="B277"/>
      <c r="C277"/>
      <c r="D277"/>
      <c r="E277"/>
      <c r="F277"/>
      <c r="G277"/>
    </row>
  </sheetData>
  <mergeCells count="1">
    <mergeCell ref="A1:G1"/>
  </mergeCells>
  <printOptions horizontalCentered="1" verticalCentered="1"/>
  <pageMargins left="0.5" right="0.5" top="0.5" bottom="0.42" header="0.5" footer="0.39"/>
  <pageSetup scale="83" fitToHeight="2" orientation="portrait" r:id="rId1"/>
  <rowBreaks count="1" manualBreakCount="1">
    <brk id="10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7"/>
  <sheetViews>
    <sheetView workbookViewId="0">
      <selection activeCell="J10" sqref="J10"/>
    </sheetView>
  </sheetViews>
  <sheetFormatPr defaultRowHeight="15" x14ac:dyDescent="0.25"/>
  <cols>
    <col min="1" max="1" width="55" customWidth="1"/>
    <col min="2" max="7" width="8.7109375" style="1" customWidth="1"/>
    <col min="8" max="8" width="9.7109375" bestFit="1" customWidth="1"/>
    <col min="9" max="9" width="11.5703125" bestFit="1" customWidth="1"/>
  </cols>
  <sheetData>
    <row r="1" spans="1:15" ht="21" x14ac:dyDescent="0.35">
      <c r="A1" s="87" t="s">
        <v>53</v>
      </c>
      <c r="B1" s="88"/>
      <c r="C1" s="88"/>
      <c r="D1" s="88"/>
      <c r="E1" s="88"/>
      <c r="F1" s="88"/>
      <c r="G1" s="89"/>
      <c r="H1" t="s">
        <v>84</v>
      </c>
    </row>
    <row r="2" spans="1:15" ht="15" customHeight="1" x14ac:dyDescent="0.35">
      <c r="A2" s="29"/>
      <c r="B2" s="26"/>
      <c r="C2" s="26"/>
      <c r="D2" s="26"/>
      <c r="E2" s="26"/>
      <c r="F2" s="26"/>
      <c r="G2" s="42" t="s">
        <v>57</v>
      </c>
      <c r="H2" t="s">
        <v>85</v>
      </c>
    </row>
    <row r="3" spans="1:15" x14ac:dyDescent="0.25">
      <c r="A3" s="30"/>
      <c r="B3" s="31">
        <f>'District 1'!B3</f>
        <v>2017</v>
      </c>
      <c r="C3" s="31">
        <f>'District 1'!C3</f>
        <v>2018</v>
      </c>
      <c r="D3" s="31">
        <f>'District 1'!D3</f>
        <v>2019</v>
      </c>
      <c r="E3" s="31">
        <f>'District 1'!E3</f>
        <v>2020</v>
      </c>
      <c r="F3" s="31">
        <f>'District 1'!F3</f>
        <v>2021</v>
      </c>
      <c r="G3" s="32" t="s">
        <v>1</v>
      </c>
      <c r="H3" t="s">
        <v>103</v>
      </c>
      <c r="J3" s="1">
        <v>2017</v>
      </c>
      <c r="K3" s="1">
        <v>2018</v>
      </c>
      <c r="L3" s="1">
        <v>2019</v>
      </c>
      <c r="M3" s="1">
        <v>2020</v>
      </c>
      <c r="N3" s="1">
        <v>2021</v>
      </c>
    </row>
    <row r="4" spans="1:15" ht="4.5" customHeight="1" x14ac:dyDescent="0.25">
      <c r="A4" s="33"/>
      <c r="B4" s="34"/>
      <c r="C4" s="34"/>
      <c r="D4" s="34"/>
      <c r="E4" s="34"/>
      <c r="F4" s="34"/>
      <c r="G4" s="35"/>
      <c r="J4" s="1"/>
      <c r="K4" s="1"/>
      <c r="L4" s="1"/>
      <c r="M4" s="1"/>
      <c r="N4" s="1"/>
    </row>
    <row r="5" spans="1:15" x14ac:dyDescent="0.25">
      <c r="A5" s="3" t="s">
        <v>9</v>
      </c>
      <c r="B5" s="4">
        <f>'District 1'!B5+'District 2'!B5+'District 3'!B5+'District 4'!B5+'District 5'!B5+'District 6'!B5</f>
        <v>245</v>
      </c>
      <c r="C5" s="4">
        <f>'District 1'!C5+'District 2'!C5+'District 3'!C5+'District 4'!C5+'District 5'!C5+'District 6'!C5</f>
        <v>234</v>
      </c>
      <c r="D5" s="4">
        <f>'District 1'!D5+'District 2'!D5+'District 3'!D5+'District 4'!D5+'District 5'!D5+'District 6'!D5</f>
        <v>224</v>
      </c>
      <c r="E5" s="4">
        <f>'District 1'!E5+'District 2'!E5+'District 3'!E5+'District 4'!E5+'District 5'!E5+'District 6'!E5</f>
        <v>214</v>
      </c>
      <c r="F5" s="4">
        <f>'District 1'!F5+'District 2'!F5+'District 3'!F5+'District 4'!F5+'District 5'!F5+'District 6'!F5</f>
        <v>271</v>
      </c>
      <c r="G5" s="5">
        <f>SUM(B5:F5)</f>
        <v>1188</v>
      </c>
      <c r="H5" s="66">
        <f>F5-E5</f>
        <v>57</v>
      </c>
      <c r="I5" t="s">
        <v>11</v>
      </c>
      <c r="J5" s="64">
        <v>1716.9829999999997</v>
      </c>
      <c r="K5" s="64">
        <v>1754.2080000000001</v>
      </c>
      <c r="L5" s="64">
        <v>1787.0649999999998</v>
      </c>
      <c r="M5" s="64">
        <v>1826.9129999999998</v>
      </c>
      <c r="N5" s="64">
        <v>1900.9230000000002</v>
      </c>
      <c r="O5">
        <f>SUM(J5:N5)</f>
        <v>8986.0919999999987</v>
      </c>
    </row>
    <row r="6" spans="1:15" x14ac:dyDescent="0.25">
      <c r="A6" s="3" t="s">
        <v>10</v>
      </c>
      <c r="B6" s="17">
        <f t="shared" ref="B6:G6" si="0">B5/J$5*100</f>
        <v>14.269215245579019</v>
      </c>
      <c r="C6" s="17">
        <f t="shared" si="0"/>
        <v>13.339353143982924</v>
      </c>
      <c r="D6" s="17">
        <f t="shared" si="0"/>
        <v>12.534518889911672</v>
      </c>
      <c r="E6" s="17">
        <f t="shared" si="0"/>
        <v>11.713748821098761</v>
      </c>
      <c r="F6" s="17">
        <f t="shared" si="0"/>
        <v>14.256232367118498</v>
      </c>
      <c r="G6" s="18">
        <f t="shared" si="0"/>
        <v>13.220429971115365</v>
      </c>
      <c r="H6" s="65"/>
      <c r="I6" t="s">
        <v>77</v>
      </c>
    </row>
    <row r="7" spans="1:15" ht="4.5" customHeight="1" x14ac:dyDescent="0.25">
      <c r="A7" s="7"/>
      <c r="B7" s="8"/>
      <c r="C7" s="8"/>
      <c r="D7" s="8"/>
      <c r="E7" s="8"/>
      <c r="F7" s="8"/>
      <c r="G7" s="9"/>
    </row>
    <row r="8" spans="1:15" x14ac:dyDescent="0.25">
      <c r="A8" s="3" t="s">
        <v>16</v>
      </c>
      <c r="B8" s="4">
        <f>'District 1'!B8+'District 2'!B8+'District 3'!B8+'District 4'!B8+'District 5'!B8+'District 6'!B8</f>
        <v>82</v>
      </c>
      <c r="C8" s="4">
        <f>'District 1'!C8+'District 2'!C8+'District 3'!C8+'District 4'!C8+'District 5'!C8+'District 6'!C8</f>
        <v>75</v>
      </c>
      <c r="D8" s="4">
        <f>'District 1'!D8+'District 2'!D8+'District 3'!D8+'District 4'!D8+'District 5'!D8+'District 6'!D8</f>
        <v>66</v>
      </c>
      <c r="E8" s="4">
        <f>'District 1'!E8+'District 2'!E8+'District 3'!E8+'District 4'!E8+'District 5'!E8+'District 6'!E8</f>
        <v>78</v>
      </c>
      <c r="F8" s="4">
        <f>'District 1'!F8+'District 2'!F8+'District 3'!F8+'District 4'!F8+'District 5'!F8+'District 6'!F8</f>
        <v>94</v>
      </c>
      <c r="G8" s="5">
        <f>SUM(B8:F8)</f>
        <v>395</v>
      </c>
      <c r="H8" s="66">
        <f>F8-E8</f>
        <v>16</v>
      </c>
      <c r="I8" t="s">
        <v>93</v>
      </c>
      <c r="J8" s="73">
        <f>'District 1'!J5+'District 2'!J5+'District 3'!J5+'District 4'!J5+'District 5'!J5+'District 6'!J5</f>
        <v>1716.9829999999997</v>
      </c>
      <c r="K8" s="73">
        <f>'District 1'!K5+'District 2'!K5+'District 3'!K5+'District 4'!K5+'District 5'!K5+'District 6'!K5</f>
        <v>1754.2080000000001</v>
      </c>
      <c r="L8" s="73">
        <f>'District 1'!L5+'District 2'!L5+'District 3'!L5+'District 4'!L5+'District 5'!L5+'District 6'!L5</f>
        <v>1787.0649999999998</v>
      </c>
      <c r="M8" s="73">
        <f>'District 1'!M5+'District 2'!M5+'District 3'!M5+'District 4'!M5+'District 5'!M5+'District 6'!M5</f>
        <v>1826.9129999999998</v>
      </c>
      <c r="N8" s="73">
        <f>'District 1'!N5+'District 2'!N5+'District 3'!N5+'District 4'!N5+'District 5'!N5+'District 6'!N5</f>
        <v>1900.9230000000002</v>
      </c>
      <c r="O8" s="74">
        <f>SUM(J8:N8)</f>
        <v>8986.0919999999987</v>
      </c>
    </row>
    <row r="9" spans="1:15" x14ac:dyDescent="0.25">
      <c r="A9" s="3" t="s">
        <v>17</v>
      </c>
      <c r="B9" s="17">
        <f t="shared" ref="B9:G9" si="1">B8/J$5*100</f>
        <v>4.7758189801529785</v>
      </c>
      <c r="C9" s="17">
        <f t="shared" si="1"/>
        <v>4.2754336999945268</v>
      </c>
      <c r="D9" s="17">
        <f t="shared" si="1"/>
        <v>3.6932064586346889</v>
      </c>
      <c r="E9" s="17">
        <f t="shared" si="1"/>
        <v>4.2694972338584272</v>
      </c>
      <c r="F9" s="17">
        <f t="shared" si="1"/>
        <v>4.9449662085208077</v>
      </c>
      <c r="G9" s="18">
        <f t="shared" si="1"/>
        <v>4.3956816823152938</v>
      </c>
      <c r="H9" s="65"/>
    </row>
    <row r="10" spans="1:15" x14ac:dyDescent="0.25">
      <c r="A10" s="12" t="s">
        <v>13</v>
      </c>
      <c r="B10" s="13">
        <f t="shared" ref="B10:G10" si="2">B8/B$5</f>
        <v>0.33469387755102042</v>
      </c>
      <c r="C10" s="13">
        <f t="shared" si="2"/>
        <v>0.32051282051282054</v>
      </c>
      <c r="D10" s="13">
        <f t="shared" si="2"/>
        <v>0.29464285714285715</v>
      </c>
      <c r="E10" s="13">
        <f t="shared" si="2"/>
        <v>0.3644859813084112</v>
      </c>
      <c r="F10" s="13">
        <f t="shared" si="2"/>
        <v>0.34686346863468637</v>
      </c>
      <c r="G10" s="14">
        <f t="shared" si="2"/>
        <v>0.3324915824915825</v>
      </c>
    </row>
    <row r="11" spans="1:15" ht="4.5" customHeight="1" x14ac:dyDescent="0.25">
      <c r="A11" s="7"/>
      <c r="B11" s="20"/>
      <c r="C11" s="8"/>
      <c r="D11" s="8"/>
      <c r="E11" s="8"/>
      <c r="F11" s="8"/>
      <c r="G11" s="9"/>
    </row>
    <row r="12" spans="1:15" x14ac:dyDescent="0.25">
      <c r="A12" s="3" t="s">
        <v>86</v>
      </c>
      <c r="B12" s="4">
        <f>'District 1'!B12+'District 2'!B12+'District 3'!B12+'District 4'!B12+'District 5'!B12+'District 6'!B12</f>
        <v>39</v>
      </c>
      <c r="C12" s="4">
        <f>'District 1'!C12+'District 2'!C12+'District 3'!C12+'District 4'!C12+'District 5'!C12+'District 6'!C12</f>
        <v>48</v>
      </c>
      <c r="D12" s="4">
        <f>'District 1'!D12+'District 2'!D12+'District 3'!D12+'District 4'!D12+'District 5'!D12+'District 6'!D12</f>
        <v>36</v>
      </c>
      <c r="E12" s="4">
        <f>'District 1'!E12+'District 2'!E12+'District 3'!E12+'District 4'!E12+'District 5'!E12+'District 6'!E12</f>
        <v>22</v>
      </c>
      <c r="F12" s="4">
        <f>'District 1'!F12+'District 2'!F12+'District 3'!F12+'District 4'!F12+'District 5'!F12+'District 6'!F12</f>
        <v>30</v>
      </c>
      <c r="G12" s="5">
        <f>SUM(B12:F12)</f>
        <v>175</v>
      </c>
      <c r="H12" s="66">
        <f>F12-E12</f>
        <v>8</v>
      </c>
    </row>
    <row r="13" spans="1:15" x14ac:dyDescent="0.25">
      <c r="A13" s="3" t="s">
        <v>87</v>
      </c>
      <c r="B13" s="24">
        <f t="shared" ref="B13:G13" si="3">B12/J$5*100</f>
        <v>2.2714261003166607</v>
      </c>
      <c r="C13" s="24">
        <f t="shared" si="3"/>
        <v>2.7362775679964977</v>
      </c>
      <c r="D13" s="24">
        <f t="shared" si="3"/>
        <v>2.0144762501643756</v>
      </c>
      <c r="E13" s="24">
        <f t="shared" si="3"/>
        <v>1.2042171685241718</v>
      </c>
      <c r="F13" s="24">
        <f t="shared" si="3"/>
        <v>1.5781807048470664</v>
      </c>
      <c r="G13" s="25">
        <f t="shared" si="3"/>
        <v>1.9474539098865227</v>
      </c>
      <c r="H13" s="65"/>
    </row>
    <row r="14" spans="1:15" x14ac:dyDescent="0.25">
      <c r="A14" s="12" t="s">
        <v>20</v>
      </c>
      <c r="B14" s="15">
        <f t="shared" ref="B14:G14" si="4">B12/B$5</f>
        <v>0.15918367346938775</v>
      </c>
      <c r="C14" s="15">
        <f t="shared" si="4"/>
        <v>0.20512820512820512</v>
      </c>
      <c r="D14" s="15">
        <f t="shared" si="4"/>
        <v>0.16071428571428573</v>
      </c>
      <c r="E14" s="15">
        <f t="shared" si="4"/>
        <v>0.10280373831775701</v>
      </c>
      <c r="F14" s="15">
        <f t="shared" si="4"/>
        <v>0.11070110701107011</v>
      </c>
      <c r="G14" s="36">
        <f t="shared" si="4"/>
        <v>0.1473063973063973</v>
      </c>
    </row>
    <row r="15" spans="1:15" ht="4.5" customHeight="1" x14ac:dyDescent="0.25">
      <c r="A15" s="7"/>
      <c r="B15" s="20"/>
      <c r="C15" s="8"/>
      <c r="D15" s="8"/>
      <c r="E15" s="8"/>
      <c r="F15" s="8"/>
      <c r="G15" s="9"/>
    </row>
    <row r="16" spans="1:15" s="16" customFormat="1" x14ac:dyDescent="0.25">
      <c r="A16" s="22" t="s">
        <v>18</v>
      </c>
      <c r="B16" s="4">
        <f>'District 1'!B16+'District 2'!B16+'District 3'!B16+'District 4'!B16+'District 5'!B16+'District 6'!B16</f>
        <v>96</v>
      </c>
      <c r="C16" s="4">
        <f>'District 1'!C16+'District 2'!C16+'District 3'!C16+'District 4'!C16+'District 5'!C16+'District 6'!C16</f>
        <v>83</v>
      </c>
      <c r="D16" s="4">
        <f>'District 1'!D16+'District 2'!D16+'District 3'!D16+'District 4'!D16+'District 5'!D16+'District 6'!D16</f>
        <v>83</v>
      </c>
      <c r="E16" s="4">
        <f>'District 1'!E16+'District 2'!E16+'District 3'!E16+'District 4'!E16+'District 5'!E16+'District 6'!E16</f>
        <v>86</v>
      </c>
      <c r="F16" s="4">
        <f>'District 1'!F16+'District 2'!F16+'District 3'!F16+'District 4'!F16+'District 5'!F16+'District 6'!F16</f>
        <v>107</v>
      </c>
      <c r="G16" s="5">
        <f>SUM(B16:F16)</f>
        <v>455</v>
      </c>
      <c r="H16" s="66">
        <f>F16-E16</f>
        <v>21</v>
      </c>
    </row>
    <row r="17" spans="1:8" s="16" customFormat="1" x14ac:dyDescent="0.25">
      <c r="A17" s="22" t="s">
        <v>19</v>
      </c>
      <c r="B17" s="24">
        <f t="shared" ref="B17:G17" si="5">B16/J$5*100</f>
        <v>5.5912027084717799</v>
      </c>
      <c r="C17" s="24">
        <f t="shared" si="5"/>
        <v>4.7314799613272767</v>
      </c>
      <c r="D17" s="24">
        <f t="shared" si="5"/>
        <v>4.6444869101011994</v>
      </c>
      <c r="E17" s="24">
        <f t="shared" si="5"/>
        <v>4.7073943860490353</v>
      </c>
      <c r="F17" s="24">
        <f t="shared" si="5"/>
        <v>5.6288445139545358</v>
      </c>
      <c r="G17" s="25">
        <f t="shared" si="5"/>
        <v>5.0633801657049586</v>
      </c>
      <c r="H17" s="65"/>
    </row>
    <row r="18" spans="1:8" x14ac:dyDescent="0.25">
      <c r="A18" s="3" t="s">
        <v>81</v>
      </c>
      <c r="B18" s="13">
        <f t="shared" ref="B18:G18" si="6">B16/B$5</f>
        <v>0.39183673469387753</v>
      </c>
      <c r="C18" s="13">
        <f t="shared" si="6"/>
        <v>0.35470085470085472</v>
      </c>
      <c r="D18" s="13">
        <f t="shared" si="6"/>
        <v>0.3705357142857143</v>
      </c>
      <c r="E18" s="13">
        <f t="shared" si="6"/>
        <v>0.40186915887850466</v>
      </c>
      <c r="F18" s="13">
        <f t="shared" si="6"/>
        <v>0.39483394833948338</v>
      </c>
      <c r="G18" s="14">
        <f t="shared" si="6"/>
        <v>0.382996632996633</v>
      </c>
    </row>
    <row r="19" spans="1:8" ht="4.5" customHeight="1" x14ac:dyDescent="0.25">
      <c r="A19" s="7"/>
      <c r="B19" s="20"/>
      <c r="C19" s="20"/>
      <c r="D19" s="20"/>
      <c r="E19" s="20"/>
      <c r="F19" s="20"/>
      <c r="G19" s="21"/>
    </row>
    <row r="20" spans="1:8" x14ac:dyDescent="0.25">
      <c r="A20" s="3" t="s">
        <v>14</v>
      </c>
      <c r="B20" s="4">
        <f>'District 1'!B20+'District 2'!B20+'District 3'!B20+'District 4'!B20+'District 5'!B20+'District 6'!B20</f>
        <v>80</v>
      </c>
      <c r="C20" s="4">
        <f>'District 1'!C20+'District 2'!C20+'District 3'!C20+'District 4'!C20+'District 5'!C20+'District 6'!C20</f>
        <v>78</v>
      </c>
      <c r="D20" s="4">
        <f>'District 1'!D20+'District 2'!D20+'District 3'!D20+'District 4'!D20+'District 5'!D20+'District 6'!D20</f>
        <v>99</v>
      </c>
      <c r="E20" s="4">
        <f>'District 1'!E20+'District 2'!E20+'District 3'!E20+'District 4'!E20+'District 5'!E20+'District 6'!E20</f>
        <v>92</v>
      </c>
      <c r="F20" s="4">
        <f>'District 1'!F20+'District 2'!F20+'District 3'!F20+'District 4'!F20+'District 5'!F20+'District 6'!F20</f>
        <v>108</v>
      </c>
      <c r="G20" s="5">
        <f>SUM(B20:F20)</f>
        <v>457</v>
      </c>
      <c r="H20" s="66">
        <f>F20-E20</f>
        <v>16</v>
      </c>
    </row>
    <row r="21" spans="1:8" x14ac:dyDescent="0.25">
      <c r="A21" s="3" t="s">
        <v>15</v>
      </c>
      <c r="B21" s="17">
        <f t="shared" ref="B21:G21" si="7">B20/J$5*100</f>
        <v>4.6593355903931499</v>
      </c>
      <c r="C21" s="17">
        <f t="shared" si="7"/>
        <v>4.4464510479943087</v>
      </c>
      <c r="D21" s="17">
        <f t="shared" si="7"/>
        <v>5.539809687952034</v>
      </c>
      <c r="E21" s="17">
        <f t="shared" si="7"/>
        <v>5.0358172501919904</v>
      </c>
      <c r="F21" s="17">
        <f t="shared" si="7"/>
        <v>5.6814505374494377</v>
      </c>
      <c r="G21" s="18">
        <f t="shared" si="7"/>
        <v>5.0856367818179473</v>
      </c>
      <c r="H21" s="65"/>
    </row>
    <row r="22" spans="1:8" x14ac:dyDescent="0.25">
      <c r="A22" s="12" t="s">
        <v>12</v>
      </c>
      <c r="B22" s="13">
        <f t="shared" ref="B22:G22" si="8">B20/B$5</f>
        <v>0.32653061224489793</v>
      </c>
      <c r="C22" s="13">
        <f t="shared" si="8"/>
        <v>0.33333333333333331</v>
      </c>
      <c r="D22" s="13">
        <f t="shared" si="8"/>
        <v>0.4419642857142857</v>
      </c>
      <c r="E22" s="13">
        <f t="shared" si="8"/>
        <v>0.42990654205607476</v>
      </c>
      <c r="F22" s="13">
        <f t="shared" si="8"/>
        <v>0.39852398523985239</v>
      </c>
      <c r="G22" s="14">
        <f t="shared" si="8"/>
        <v>0.38468013468013468</v>
      </c>
    </row>
    <row r="23" spans="1:8" ht="4.5" customHeight="1" x14ac:dyDescent="0.25">
      <c r="A23" s="19"/>
      <c r="B23" s="20"/>
      <c r="C23" s="20"/>
      <c r="D23" s="20"/>
      <c r="E23" s="20"/>
      <c r="F23" s="20"/>
      <c r="G23" s="21"/>
    </row>
    <row r="24" spans="1:8" x14ac:dyDescent="0.25">
      <c r="A24" s="3" t="s">
        <v>23</v>
      </c>
      <c r="B24" s="4">
        <f>'District 1'!B24+'District 2'!B24+'District 3'!B24+'District 4'!B24+'District 5'!B24+'District 6'!B24</f>
        <v>31</v>
      </c>
      <c r="C24" s="4">
        <f>'District 1'!C24+'District 2'!C24+'District 3'!C24+'District 4'!C24+'District 5'!C24+'District 6'!C24</f>
        <v>36</v>
      </c>
      <c r="D24" s="4">
        <f>'District 1'!D24+'District 2'!D24+'District 3'!D24+'District 4'!D24+'District 5'!D24+'District 6'!D24</f>
        <v>18</v>
      </c>
      <c r="E24" s="4">
        <f>'District 1'!E24+'District 2'!E24+'District 3'!E24+'District 4'!E24+'District 5'!E24+'District 6'!E24</f>
        <v>32</v>
      </c>
      <c r="F24" s="4">
        <f>'District 1'!F24+'District 2'!F24+'District 3'!F24+'District 4'!F24+'District 5'!F24+'District 6'!F24</f>
        <v>34</v>
      </c>
      <c r="G24" s="5">
        <f>SUM(B24:F24)</f>
        <v>151</v>
      </c>
      <c r="H24" s="66">
        <f>F24-E24</f>
        <v>2</v>
      </c>
    </row>
    <row r="25" spans="1:8" x14ac:dyDescent="0.25">
      <c r="A25" s="3" t="s">
        <v>21</v>
      </c>
      <c r="B25" s="17">
        <f t="shared" ref="B25:G25" si="9">B24/J$5*100</f>
        <v>1.8054925412773453</v>
      </c>
      <c r="C25" s="17">
        <f t="shared" si="9"/>
        <v>2.0522081759973729</v>
      </c>
      <c r="D25" s="17">
        <f t="shared" si="9"/>
        <v>1.0072381250821878</v>
      </c>
      <c r="E25" s="17">
        <f t="shared" si="9"/>
        <v>1.7515886087624315</v>
      </c>
      <c r="F25" s="17">
        <f t="shared" si="9"/>
        <v>1.7886047988266751</v>
      </c>
      <c r="G25" s="18">
        <f t="shared" si="9"/>
        <v>1.6803745165306569</v>
      </c>
      <c r="H25" s="65"/>
    </row>
    <row r="26" spans="1:8" x14ac:dyDescent="0.25">
      <c r="A26" s="12" t="s">
        <v>22</v>
      </c>
      <c r="B26" s="13">
        <f t="shared" ref="B26:G26" si="10">B24/B$5</f>
        <v>0.12653061224489795</v>
      </c>
      <c r="C26" s="13">
        <f t="shared" si="10"/>
        <v>0.15384615384615385</v>
      </c>
      <c r="D26" s="13">
        <f t="shared" si="10"/>
        <v>8.0357142857142863E-2</v>
      </c>
      <c r="E26" s="13">
        <f t="shared" si="10"/>
        <v>0.14953271028037382</v>
      </c>
      <c r="F26" s="13">
        <f t="shared" si="10"/>
        <v>0.12546125461254612</v>
      </c>
      <c r="G26" s="14">
        <f t="shared" si="10"/>
        <v>0.12710437710437711</v>
      </c>
    </row>
    <row r="27" spans="1:8" ht="4.5" customHeight="1" x14ac:dyDescent="0.25">
      <c r="A27" s="19"/>
      <c r="B27" s="20"/>
      <c r="C27" s="20"/>
      <c r="D27" s="20"/>
      <c r="E27" s="20"/>
      <c r="F27" s="20"/>
      <c r="G27" s="21"/>
    </row>
    <row r="28" spans="1:8" x14ac:dyDescent="0.25">
      <c r="A28" s="3" t="s">
        <v>24</v>
      </c>
      <c r="B28" s="4">
        <f>'District 1'!B28+'District 2'!B28+'District 3'!B28+'District 4'!B28+'District 5'!B28+'District 6'!B28</f>
        <v>71</v>
      </c>
      <c r="C28" s="4">
        <f>'District 1'!C28+'District 2'!C28+'District 3'!C28+'District 4'!C28+'District 5'!C28+'District 6'!C28</f>
        <v>47</v>
      </c>
      <c r="D28" s="4">
        <f>'District 1'!D28+'District 2'!D28+'District 3'!D28+'District 4'!D28+'District 5'!D28+'District 6'!D28</f>
        <v>64</v>
      </c>
      <c r="E28" s="4">
        <f>'District 1'!E28+'District 2'!E28+'District 3'!E28+'District 4'!E28+'District 5'!E28+'District 6'!E28</f>
        <v>44</v>
      </c>
      <c r="F28" s="4">
        <f>'District 1'!F28+'District 2'!F28+'District 3'!F28+'District 4'!F28+'District 5'!F28+'District 6'!F28</f>
        <v>48</v>
      </c>
      <c r="G28" s="5">
        <f>SUM(B28:F28)</f>
        <v>274</v>
      </c>
      <c r="H28" s="66">
        <f>F28-E28</f>
        <v>4</v>
      </c>
    </row>
    <row r="29" spans="1:8" x14ac:dyDescent="0.25">
      <c r="A29" s="3" t="s">
        <v>25</v>
      </c>
      <c r="B29" s="17">
        <f t="shared" ref="B29:G29" si="11">B28/J$5*100</f>
        <v>4.1351603364739207</v>
      </c>
      <c r="C29" s="17">
        <f t="shared" si="11"/>
        <v>2.6792717853299037</v>
      </c>
      <c r="D29" s="17">
        <f t="shared" si="11"/>
        <v>3.5812911114033348</v>
      </c>
      <c r="E29" s="17">
        <f t="shared" si="11"/>
        <v>2.4084343370483436</v>
      </c>
      <c r="F29" s="17">
        <f t="shared" si="11"/>
        <v>2.5250891277553058</v>
      </c>
      <c r="G29" s="18">
        <f t="shared" si="11"/>
        <v>3.0491564074794697</v>
      </c>
      <c r="H29" s="65"/>
    </row>
    <row r="30" spans="1:8" x14ac:dyDescent="0.25">
      <c r="A30" s="12" t="s">
        <v>26</v>
      </c>
      <c r="B30" s="13">
        <f t="shared" ref="B30:G30" si="12">B28/B$5</f>
        <v>0.28979591836734692</v>
      </c>
      <c r="C30" s="13">
        <f t="shared" si="12"/>
        <v>0.20085470085470086</v>
      </c>
      <c r="D30" s="13">
        <f t="shared" si="12"/>
        <v>0.2857142857142857</v>
      </c>
      <c r="E30" s="13">
        <f t="shared" si="12"/>
        <v>0.20560747663551401</v>
      </c>
      <c r="F30" s="13">
        <f t="shared" si="12"/>
        <v>0.17712177121771217</v>
      </c>
      <c r="G30" s="14">
        <f t="shared" si="12"/>
        <v>0.23063973063973064</v>
      </c>
    </row>
    <row r="31" spans="1:8" ht="4.5" customHeight="1" x14ac:dyDescent="0.25">
      <c r="A31" s="19"/>
      <c r="B31" s="20"/>
      <c r="C31" s="20"/>
      <c r="D31" s="20"/>
      <c r="E31" s="20"/>
      <c r="F31" s="20"/>
      <c r="G31" s="21"/>
    </row>
    <row r="32" spans="1:8" x14ac:dyDescent="0.25">
      <c r="A32" s="3" t="s">
        <v>27</v>
      </c>
      <c r="B32" s="4">
        <f>'District 1'!B32+'District 2'!B32+'District 3'!B32+'District 4'!B32+'District 5'!B32+'District 6'!B32</f>
        <v>17</v>
      </c>
      <c r="C32" s="4">
        <f>'District 1'!C32+'District 2'!C32+'District 3'!C32+'District 4'!C32+'District 5'!C32+'District 6'!C32</f>
        <v>19</v>
      </c>
      <c r="D32" s="4">
        <f>'District 1'!D32+'District 2'!D32+'District 3'!D32+'District 4'!D32+'District 5'!D32+'District 6'!D32</f>
        <v>14</v>
      </c>
      <c r="E32" s="4">
        <f>'District 1'!E32+'District 2'!E32+'District 3'!E32+'District 4'!E32+'District 5'!E32+'District 6'!E32</f>
        <v>14</v>
      </c>
      <c r="F32" s="4">
        <f>'District 1'!F32+'District 2'!F32+'District 3'!F32+'District 4'!F32+'District 5'!F32+'District 6'!F32</f>
        <v>22</v>
      </c>
      <c r="G32" s="5">
        <f>SUM(B32:F32)</f>
        <v>86</v>
      </c>
      <c r="H32" s="66">
        <f>F32-E32</f>
        <v>8</v>
      </c>
    </row>
    <row r="33" spans="1:8" x14ac:dyDescent="0.25">
      <c r="A33" s="3" t="s">
        <v>28</v>
      </c>
      <c r="B33" s="17">
        <f t="shared" ref="B33:G33" si="13">B32/J$5*100</f>
        <v>0.99010881295854436</v>
      </c>
      <c r="C33" s="17">
        <f t="shared" si="13"/>
        <v>1.0831098706652802</v>
      </c>
      <c r="D33" s="17">
        <f t="shared" si="13"/>
        <v>0.78340743061947948</v>
      </c>
      <c r="E33" s="17">
        <f t="shared" si="13"/>
        <v>0.76632001633356384</v>
      </c>
      <c r="F33" s="17">
        <f t="shared" si="13"/>
        <v>1.1573325168878486</v>
      </c>
      <c r="G33" s="18">
        <f t="shared" si="13"/>
        <v>0.95703449285851983</v>
      </c>
      <c r="H33" s="66"/>
    </row>
    <row r="34" spans="1:8" x14ac:dyDescent="0.25">
      <c r="A34" s="12" t="s">
        <v>45</v>
      </c>
      <c r="B34" s="13">
        <f t="shared" ref="B34:G34" si="14">B32/B$5</f>
        <v>6.9387755102040816E-2</v>
      </c>
      <c r="C34" s="13">
        <f t="shared" si="14"/>
        <v>8.11965811965812E-2</v>
      </c>
      <c r="D34" s="13">
        <f t="shared" si="14"/>
        <v>6.25E-2</v>
      </c>
      <c r="E34" s="13">
        <f t="shared" si="14"/>
        <v>6.5420560747663545E-2</v>
      </c>
      <c r="F34" s="13">
        <f t="shared" si="14"/>
        <v>8.1180811808118078E-2</v>
      </c>
      <c r="G34" s="14">
        <f t="shared" si="14"/>
        <v>7.2390572390572394E-2</v>
      </c>
    </row>
    <row r="35" spans="1:8" ht="4.5" customHeight="1" x14ac:dyDescent="0.25">
      <c r="A35" s="19"/>
      <c r="B35" s="20"/>
      <c r="C35" s="20"/>
      <c r="D35" s="20"/>
      <c r="E35" s="20"/>
      <c r="F35" s="20"/>
      <c r="G35" s="21"/>
    </row>
    <row r="36" spans="1:8" x14ac:dyDescent="0.25">
      <c r="A36" s="3" t="s">
        <v>29</v>
      </c>
      <c r="B36" s="4">
        <f>'District 1'!B36+'District 2'!B36+'District 3'!B36+'District 4'!B36+'District 5'!B36+'District 6'!B36</f>
        <v>3</v>
      </c>
      <c r="C36" s="4">
        <f>'District 1'!C36+'District 2'!C36+'District 3'!C36+'District 4'!C36+'District 5'!C36+'District 6'!C36</f>
        <v>2</v>
      </c>
      <c r="D36" s="4">
        <f>'District 1'!D36+'District 2'!D36+'District 3'!D36+'District 4'!D36+'District 5'!D36+'District 6'!D36</f>
        <v>4</v>
      </c>
      <c r="E36" s="4">
        <f>'District 1'!E36+'District 2'!E36+'District 3'!E36+'District 4'!E36+'District 5'!E36+'District 6'!E36</f>
        <v>3</v>
      </c>
      <c r="F36" s="4">
        <f>'District 1'!F36+'District 2'!F36+'District 3'!F36+'District 4'!F36+'District 5'!F36+'District 6'!F36</f>
        <v>3</v>
      </c>
      <c r="G36" s="5">
        <f>SUM(B36:F36)</f>
        <v>15</v>
      </c>
      <c r="H36" s="66">
        <f>F36-E36</f>
        <v>0</v>
      </c>
    </row>
    <row r="37" spans="1:8" x14ac:dyDescent="0.25">
      <c r="A37" s="3" t="s">
        <v>30</v>
      </c>
      <c r="B37" s="17">
        <f t="shared" ref="B37:G37" si="15">B36/J$5*100</f>
        <v>0.17472508463974312</v>
      </c>
      <c r="C37" s="17">
        <f t="shared" si="15"/>
        <v>0.1140115653331874</v>
      </c>
      <c r="D37" s="17">
        <f t="shared" si="15"/>
        <v>0.22383069446270842</v>
      </c>
      <c r="E37" s="17">
        <f t="shared" si="15"/>
        <v>0.16421143207147798</v>
      </c>
      <c r="F37" s="17">
        <f t="shared" si="15"/>
        <v>0.15781807048470661</v>
      </c>
      <c r="G37" s="18">
        <f t="shared" si="15"/>
        <v>0.16692462084741622</v>
      </c>
      <c r="H37" s="65"/>
    </row>
    <row r="38" spans="1:8" x14ac:dyDescent="0.25">
      <c r="A38" s="12" t="s">
        <v>46</v>
      </c>
      <c r="B38" s="13">
        <f t="shared" ref="B38:G38" si="16">B36/B$5</f>
        <v>1.2244897959183673E-2</v>
      </c>
      <c r="C38" s="13">
        <f t="shared" si="16"/>
        <v>8.5470085470085479E-3</v>
      </c>
      <c r="D38" s="13">
        <f t="shared" si="16"/>
        <v>1.7857142857142856E-2</v>
      </c>
      <c r="E38" s="13">
        <f t="shared" si="16"/>
        <v>1.4018691588785047E-2</v>
      </c>
      <c r="F38" s="13">
        <v>0</v>
      </c>
      <c r="G38" s="14">
        <f t="shared" si="16"/>
        <v>1.2626262626262626E-2</v>
      </c>
    </row>
    <row r="39" spans="1:8" ht="4.5" customHeight="1" x14ac:dyDescent="0.25">
      <c r="A39" s="19"/>
      <c r="B39" s="20"/>
      <c r="C39" s="20"/>
      <c r="D39" s="20"/>
      <c r="E39" s="20"/>
      <c r="F39" s="20"/>
      <c r="G39" s="21"/>
    </row>
    <row r="40" spans="1:8" x14ac:dyDescent="0.25">
      <c r="A40" s="3" t="s">
        <v>31</v>
      </c>
      <c r="B40" s="4">
        <f>'District 1'!B40+'District 2'!B40+'District 3'!B40+'District 4'!B40+'District 5'!B40+'District 6'!B40</f>
        <v>26</v>
      </c>
      <c r="C40" s="4">
        <f>'District 1'!C40+'District 2'!C40+'District 3'!C40+'District 4'!C40+'District 5'!C40+'District 6'!C40</f>
        <v>38</v>
      </c>
      <c r="D40" s="4">
        <f>'District 1'!D40+'District 2'!D40+'District 3'!D40+'District 4'!D40+'District 5'!D40+'District 6'!D40</f>
        <v>25</v>
      </c>
      <c r="E40" s="4">
        <f>'District 1'!E40+'District 2'!E40+'District 3'!E40+'District 4'!E40+'District 5'!E40+'District 6'!E40</f>
        <v>27</v>
      </c>
      <c r="F40" s="4">
        <f>'District 1'!F40+'District 2'!F40+'District 3'!F40+'District 4'!F40+'District 5'!F40+'District 6'!F40</f>
        <v>32</v>
      </c>
      <c r="G40" s="5">
        <f>SUM(B40:F40)</f>
        <v>148</v>
      </c>
      <c r="H40" s="66">
        <f>F40-E40</f>
        <v>5</v>
      </c>
    </row>
    <row r="41" spans="1:8" x14ac:dyDescent="0.25">
      <c r="A41" s="3" t="s">
        <v>32</v>
      </c>
      <c r="B41" s="17">
        <f t="shared" ref="B41:G41" si="17">B40/J$5*100</f>
        <v>1.5142840668777735</v>
      </c>
      <c r="C41" s="17">
        <f t="shared" si="17"/>
        <v>2.1662197413305604</v>
      </c>
      <c r="D41" s="17">
        <f t="shared" si="17"/>
        <v>1.3989418403919276</v>
      </c>
      <c r="E41" s="17">
        <f t="shared" si="17"/>
        <v>1.4779028886433017</v>
      </c>
      <c r="F41" s="17">
        <f t="shared" si="17"/>
        <v>1.6833927518368708</v>
      </c>
      <c r="G41" s="18">
        <f t="shared" si="17"/>
        <v>1.6469895923611735</v>
      </c>
      <c r="H41" s="65"/>
    </row>
    <row r="42" spans="1:8" x14ac:dyDescent="0.25">
      <c r="A42" s="12" t="s">
        <v>47</v>
      </c>
      <c r="B42" s="13">
        <f t="shared" ref="B42:G42" si="18">B40/B$5</f>
        <v>0.10612244897959183</v>
      </c>
      <c r="C42" s="13">
        <f t="shared" si="18"/>
        <v>0.1623931623931624</v>
      </c>
      <c r="D42" s="13">
        <f t="shared" si="18"/>
        <v>0.11160714285714286</v>
      </c>
      <c r="E42" s="13">
        <f t="shared" si="18"/>
        <v>0.12616822429906541</v>
      </c>
      <c r="F42" s="13">
        <f t="shared" si="18"/>
        <v>0.11808118081180811</v>
      </c>
      <c r="G42" s="14">
        <f t="shared" si="18"/>
        <v>0.12457912457912458</v>
      </c>
    </row>
    <row r="43" spans="1:8" ht="4.5" customHeight="1" x14ac:dyDescent="0.25">
      <c r="A43" s="19"/>
      <c r="B43" s="20"/>
      <c r="C43" s="20"/>
      <c r="D43" s="20"/>
      <c r="E43" s="20"/>
      <c r="F43" s="20"/>
      <c r="G43" s="21"/>
    </row>
    <row r="44" spans="1:8" x14ac:dyDescent="0.25">
      <c r="A44" s="3" t="s">
        <v>82</v>
      </c>
      <c r="B44" s="59">
        <f>'District 1'!B44+'District 2'!B44+'District 3'!B44+'District 4'!B44+'District 5'!B44+'District 6'!B44</f>
        <v>44</v>
      </c>
      <c r="C44" s="59">
        <f>'District 1'!C44+'District 2'!C44+'District 3'!C44+'District 4'!C44+'District 5'!C44+'District 6'!C44</f>
        <v>51</v>
      </c>
      <c r="D44" s="59">
        <f>'District 1'!D44+'District 2'!D44+'District 3'!D44+'District 4'!D44+'District 5'!D44+'District 6'!D44</f>
        <v>40</v>
      </c>
      <c r="E44" s="59">
        <f>'District 1'!E44+'District 2'!E44+'District 3'!E44+'District 4'!E44+'District 5'!E44+'District 6'!E44</f>
        <v>42</v>
      </c>
      <c r="F44" s="59">
        <f>'District 1'!F44+'District 2'!F44+'District 3'!F44+'District 4'!F44+'District 5'!F44+'District 6'!F44</f>
        <v>43</v>
      </c>
      <c r="G44" s="60">
        <f>SUM(B44:F44)</f>
        <v>220</v>
      </c>
      <c r="H44" s="66">
        <f>F44-E44</f>
        <v>1</v>
      </c>
    </row>
    <row r="45" spans="1:8" x14ac:dyDescent="0.25">
      <c r="A45" s="3" t="s">
        <v>33</v>
      </c>
      <c r="B45" s="17">
        <f t="shared" ref="B45:G45" si="19">B44/J$5*100</f>
        <v>2.5626345747162325</v>
      </c>
      <c r="C45" s="17">
        <f t="shared" si="19"/>
        <v>2.9072949159962787</v>
      </c>
      <c r="D45" s="17">
        <f t="shared" si="19"/>
        <v>2.2383069446270842</v>
      </c>
      <c r="E45" s="17">
        <f t="shared" si="19"/>
        <v>2.2989600490006916</v>
      </c>
      <c r="F45" s="17">
        <f t="shared" si="19"/>
        <v>2.2620590102807947</v>
      </c>
      <c r="G45" s="18">
        <f t="shared" si="19"/>
        <v>2.4482277724287713</v>
      </c>
      <c r="H45" s="65"/>
    </row>
    <row r="46" spans="1:8" x14ac:dyDescent="0.25">
      <c r="A46" s="12" t="s">
        <v>34</v>
      </c>
      <c r="B46" s="13">
        <f t="shared" ref="B46:G46" si="20">B44/B$5</f>
        <v>0.17959183673469387</v>
      </c>
      <c r="C46" s="13">
        <f t="shared" si="20"/>
        <v>0.21794871794871795</v>
      </c>
      <c r="D46" s="13">
        <f t="shared" si="20"/>
        <v>0.17857142857142858</v>
      </c>
      <c r="E46" s="13">
        <f t="shared" si="20"/>
        <v>0.19626168224299065</v>
      </c>
      <c r="F46" s="13">
        <f t="shared" si="20"/>
        <v>0.15867158671586715</v>
      </c>
      <c r="G46" s="14">
        <f t="shared" si="20"/>
        <v>0.18518518518518517</v>
      </c>
    </row>
    <row r="47" spans="1:8" ht="4.5" customHeight="1" x14ac:dyDescent="0.25">
      <c r="A47" s="19"/>
      <c r="B47" s="20"/>
      <c r="C47" s="20"/>
      <c r="D47" s="20"/>
      <c r="E47" s="20"/>
      <c r="F47" s="20"/>
      <c r="G47" s="21"/>
    </row>
    <row r="48" spans="1:8" x14ac:dyDescent="0.25">
      <c r="A48" s="3" t="s">
        <v>35</v>
      </c>
      <c r="B48" s="4">
        <f>'District 1'!B48+'District 2'!B48+'District 3'!B48+'District 4'!B48+'District 5'!B48+'District 6'!B48</f>
        <v>106</v>
      </c>
      <c r="C48" s="4">
        <f>'District 1'!C48+'District 2'!C48+'District 3'!C48+'District 4'!C48+'District 5'!C48+'District 6'!C48</f>
        <v>92</v>
      </c>
      <c r="D48" s="4">
        <f>'District 1'!D48+'District 2'!D48+'District 3'!D48+'District 4'!D48+'District 5'!D48+'District 6'!D48</f>
        <v>92</v>
      </c>
      <c r="E48" s="4">
        <f>'District 1'!E48+'District 2'!E48+'District 3'!E48+'District 4'!E48+'District 5'!E48+'District 6'!E48</f>
        <v>86</v>
      </c>
      <c r="F48" s="4">
        <f>'District 1'!F48+'District 2'!F48+'District 3'!F48+'District 4'!F48+'District 5'!F48+'District 6'!F48</f>
        <v>101</v>
      </c>
      <c r="G48" s="5">
        <f>SUM(B48:F48)</f>
        <v>477</v>
      </c>
      <c r="H48" s="66">
        <f>F48-E48</f>
        <v>15</v>
      </c>
    </row>
    <row r="49" spans="1:8" x14ac:dyDescent="0.25">
      <c r="A49" s="3" t="s">
        <v>36</v>
      </c>
      <c r="B49" s="17">
        <f t="shared" ref="B49:G49" si="21">B48/J$5*100</f>
        <v>6.1736196572709234</v>
      </c>
      <c r="C49" s="17">
        <f t="shared" si="21"/>
        <v>5.2445320053266204</v>
      </c>
      <c r="D49" s="17">
        <f t="shared" si="21"/>
        <v>5.148105972642294</v>
      </c>
      <c r="E49" s="17">
        <f t="shared" si="21"/>
        <v>4.7073943860490353</v>
      </c>
      <c r="F49" s="17">
        <f t="shared" si="21"/>
        <v>5.3132083729851232</v>
      </c>
      <c r="G49" s="18">
        <f t="shared" si="21"/>
        <v>5.3082029429478359</v>
      </c>
      <c r="H49" s="65"/>
    </row>
    <row r="50" spans="1:8" x14ac:dyDescent="0.25">
      <c r="A50" s="12" t="s">
        <v>37</v>
      </c>
      <c r="B50" s="13">
        <f t="shared" ref="B50:G50" si="22">B48/B$5</f>
        <v>0.43265306122448982</v>
      </c>
      <c r="C50" s="13">
        <f t="shared" si="22"/>
        <v>0.39316239316239315</v>
      </c>
      <c r="D50" s="13">
        <f t="shared" si="22"/>
        <v>0.4107142857142857</v>
      </c>
      <c r="E50" s="13">
        <f t="shared" si="22"/>
        <v>0.40186915887850466</v>
      </c>
      <c r="F50" s="13">
        <f t="shared" si="22"/>
        <v>0.37269372693726938</v>
      </c>
      <c r="G50" s="14">
        <f t="shared" si="22"/>
        <v>0.40151515151515149</v>
      </c>
    </row>
    <row r="51" spans="1:8" ht="4.5" customHeight="1" x14ac:dyDescent="0.25">
      <c r="A51" s="19"/>
      <c r="B51" s="20"/>
      <c r="C51" s="20"/>
      <c r="D51" s="20"/>
      <c r="E51" s="20"/>
      <c r="F51" s="20"/>
      <c r="G51" s="21"/>
    </row>
    <row r="52" spans="1:8" x14ac:dyDescent="0.25">
      <c r="A52" s="3" t="s">
        <v>39</v>
      </c>
      <c r="B52" s="4">
        <f>'District 1'!B52+'District 2'!B52+'District 3'!B52+'District 4'!B52+'District 5'!B52+'District 6'!B52</f>
        <v>50</v>
      </c>
      <c r="C52" s="4">
        <f>'District 1'!C52+'District 2'!C52+'District 3'!C52+'District 4'!C52+'District 5'!C52+'District 6'!C52</f>
        <v>34</v>
      </c>
      <c r="D52" s="4">
        <f>'District 1'!D52+'District 2'!D52+'District 3'!D52+'District 4'!D52+'District 5'!D52+'District 6'!D52</f>
        <v>56</v>
      </c>
      <c r="E52" s="4">
        <f>'District 1'!E52+'District 2'!E52+'District 3'!E52+'District 4'!E52+'District 5'!E52+'District 6'!E52</f>
        <v>56</v>
      </c>
      <c r="F52" s="4">
        <f>'District 1'!F52+'District 2'!F52+'District 3'!F52+'District 4'!F52+'District 5'!F52+'District 6'!F52</f>
        <v>60</v>
      </c>
      <c r="G52" s="5">
        <f>SUM(B52:F52)</f>
        <v>256</v>
      </c>
      <c r="H52" s="66">
        <f>F52-E52</f>
        <v>4</v>
      </c>
    </row>
    <row r="53" spans="1:8" x14ac:dyDescent="0.25">
      <c r="A53" s="3" t="s">
        <v>40</v>
      </c>
      <c r="B53" s="17">
        <f t="shared" ref="B53:G53" si="23">B52/J$5*100</f>
        <v>2.9120847439957185</v>
      </c>
      <c r="C53" s="17">
        <f t="shared" si="23"/>
        <v>1.9381966106641855</v>
      </c>
      <c r="D53" s="17">
        <f t="shared" si="23"/>
        <v>3.1336297224779179</v>
      </c>
      <c r="E53" s="17">
        <f t="shared" si="23"/>
        <v>3.0652800653342553</v>
      </c>
      <c r="F53" s="17">
        <f t="shared" si="23"/>
        <v>3.1563614096941328</v>
      </c>
      <c r="G53" s="18">
        <f t="shared" si="23"/>
        <v>2.8488468624625707</v>
      </c>
      <c r="H53" s="65"/>
    </row>
    <row r="54" spans="1:8" x14ac:dyDescent="0.25">
      <c r="A54" s="12" t="s">
        <v>41</v>
      </c>
      <c r="B54" s="13">
        <f t="shared" ref="B54:G54" si="24">B52/B$5</f>
        <v>0.20408163265306123</v>
      </c>
      <c r="C54" s="13">
        <f t="shared" si="24"/>
        <v>0.14529914529914531</v>
      </c>
      <c r="D54" s="13">
        <f t="shared" si="24"/>
        <v>0.25</v>
      </c>
      <c r="E54" s="13">
        <f t="shared" si="24"/>
        <v>0.26168224299065418</v>
      </c>
      <c r="F54" s="13">
        <f t="shared" si="24"/>
        <v>0.22140221402214022</v>
      </c>
      <c r="G54" s="14">
        <f t="shared" si="24"/>
        <v>0.21548821548821548</v>
      </c>
    </row>
    <row r="55" spans="1:8" ht="4.5" customHeight="1" x14ac:dyDescent="0.25">
      <c r="A55" s="19"/>
      <c r="B55" s="20"/>
      <c r="C55" s="20"/>
      <c r="D55" s="20"/>
      <c r="E55" s="20"/>
      <c r="F55" s="20"/>
      <c r="G55" s="21"/>
    </row>
    <row r="56" spans="1:8" x14ac:dyDescent="0.25">
      <c r="A56" s="3" t="s">
        <v>42</v>
      </c>
      <c r="B56" s="4">
        <f>'District 1'!B56+'District 2'!B56+'District 3'!B56+'District 4'!B56+'District 5'!B56+'District 6'!B56</f>
        <v>46</v>
      </c>
      <c r="C56" s="4">
        <f>'District 1'!C56+'District 2'!C56+'District 3'!C56+'District 4'!C56+'District 5'!C56+'District 6'!C56</f>
        <v>57</v>
      </c>
      <c r="D56" s="4">
        <f>'District 1'!D56+'District 2'!D56+'District 3'!D56+'District 4'!D56+'District 5'!D56+'District 6'!D56</f>
        <v>41</v>
      </c>
      <c r="E56" s="4">
        <f>'District 1'!E56+'District 2'!E56+'District 3'!E56+'District 4'!E56+'District 5'!E56+'District 6'!E56</f>
        <v>38</v>
      </c>
      <c r="F56" s="4">
        <f>'District 1'!F56+'District 2'!F56+'District 3'!F56+'District 4'!F56+'District 5'!F56+'District 6'!F56</f>
        <v>58</v>
      </c>
      <c r="G56" s="5">
        <f>SUM(B56:F56)</f>
        <v>240</v>
      </c>
      <c r="H56" s="66">
        <f>F56-E56</f>
        <v>20</v>
      </c>
    </row>
    <row r="57" spans="1:8" x14ac:dyDescent="0.25">
      <c r="A57" s="3" t="s">
        <v>43</v>
      </c>
      <c r="B57" s="17">
        <f t="shared" ref="B57:G57" si="25">B56/J$5*100</f>
        <v>2.679117964476061</v>
      </c>
      <c r="C57" s="17">
        <f t="shared" si="25"/>
        <v>3.249329611995841</v>
      </c>
      <c r="D57" s="17">
        <f t="shared" si="25"/>
        <v>2.2942646182427615</v>
      </c>
      <c r="E57" s="17">
        <f t="shared" si="25"/>
        <v>2.0800114729053876</v>
      </c>
      <c r="F57" s="17">
        <f t="shared" si="25"/>
        <v>3.051149362704328</v>
      </c>
      <c r="G57" s="18">
        <f t="shared" si="25"/>
        <v>2.6707939335586595</v>
      </c>
      <c r="H57" s="65"/>
    </row>
    <row r="58" spans="1:8" x14ac:dyDescent="0.25">
      <c r="A58" s="12" t="s">
        <v>44</v>
      </c>
      <c r="B58" s="13">
        <f t="shared" ref="B58:G58" si="26">B56/B$5</f>
        <v>0.18775510204081633</v>
      </c>
      <c r="C58" s="13">
        <f t="shared" si="26"/>
        <v>0.24358974358974358</v>
      </c>
      <c r="D58" s="13">
        <f t="shared" si="26"/>
        <v>0.18303571428571427</v>
      </c>
      <c r="E58" s="13">
        <f t="shared" si="26"/>
        <v>0.17757009345794392</v>
      </c>
      <c r="F58" s="13">
        <f t="shared" si="26"/>
        <v>0.2140221402214022</v>
      </c>
      <c r="G58" s="14">
        <f t="shared" si="26"/>
        <v>0.20202020202020202</v>
      </c>
    </row>
    <row r="59" spans="1:8" ht="4.5" customHeight="1" x14ac:dyDescent="0.25">
      <c r="A59" s="6"/>
      <c r="B59" s="10"/>
      <c r="C59" s="10"/>
      <c r="D59" s="10"/>
      <c r="E59" s="10"/>
      <c r="F59" s="10"/>
      <c r="G59" s="11"/>
    </row>
    <row r="60" spans="1:8" x14ac:dyDescent="0.25">
      <c r="A60" s="63" t="s">
        <v>80</v>
      </c>
      <c r="B60" s="27"/>
      <c r="C60" s="27"/>
      <c r="D60" s="27"/>
      <c r="E60" s="27"/>
      <c r="F60" s="27"/>
      <c r="G60" s="27"/>
    </row>
    <row r="61" spans="1:8" x14ac:dyDescent="0.25">
      <c r="A61" s="62">
        <f>'District 1'!A61</f>
        <v>44776</v>
      </c>
      <c r="B61" s="27"/>
      <c r="C61" s="27"/>
      <c r="D61" s="27"/>
      <c r="E61" s="27"/>
      <c r="F61" s="27"/>
      <c r="G61" s="27"/>
    </row>
    <row r="62" spans="1:8" x14ac:dyDescent="0.25">
      <c r="A62" s="27"/>
      <c r="B62" s="27"/>
      <c r="C62" s="27"/>
      <c r="D62" s="27"/>
      <c r="E62" s="27"/>
      <c r="F62" s="27"/>
      <c r="G62" s="27"/>
    </row>
    <row r="63" spans="1:8" x14ac:dyDescent="0.25">
      <c r="A63" s="27"/>
      <c r="B63" s="27"/>
      <c r="C63" s="27"/>
      <c r="D63" s="27"/>
      <c r="E63" s="27"/>
      <c r="F63" s="27"/>
      <c r="G63" s="27"/>
    </row>
    <row r="64" spans="1:8" x14ac:dyDescent="0.25">
      <c r="A64" s="27"/>
      <c r="B64" s="27"/>
      <c r="C64" s="27"/>
      <c r="D64" s="27"/>
      <c r="E64" s="27"/>
      <c r="F64" s="27"/>
      <c r="G64" s="27"/>
    </row>
    <row r="65" spans="1:7" x14ac:dyDescent="0.25">
      <c r="A65" s="27"/>
      <c r="B65" s="27"/>
      <c r="C65" s="27"/>
      <c r="D65" s="27"/>
      <c r="E65" s="27"/>
      <c r="F65" s="27"/>
      <c r="G65" s="27"/>
    </row>
    <row r="66" spans="1:7" x14ac:dyDescent="0.25">
      <c r="A66" s="27"/>
      <c r="B66" s="27"/>
      <c r="C66" s="27"/>
      <c r="D66" s="27"/>
      <c r="E66" s="27"/>
      <c r="F66" s="27"/>
      <c r="G66" s="27"/>
    </row>
    <row r="67" spans="1:7" x14ac:dyDescent="0.25">
      <c r="A67" s="27"/>
      <c r="B67" s="27"/>
      <c r="C67" s="27"/>
      <c r="D67" s="27"/>
      <c r="E67" s="27"/>
      <c r="F67" s="27"/>
      <c r="G67" s="27"/>
    </row>
    <row r="68" spans="1:7" x14ac:dyDescent="0.25">
      <c r="A68" s="27"/>
      <c r="B68" s="27"/>
      <c r="C68" s="27"/>
      <c r="D68" s="27"/>
      <c r="E68" s="27"/>
      <c r="F68" s="27"/>
      <c r="G68" s="27"/>
    </row>
    <row r="69" spans="1:7" x14ac:dyDescent="0.25">
      <c r="A69" s="27"/>
      <c r="B69" s="27"/>
      <c r="C69" s="27"/>
      <c r="D69" s="27"/>
      <c r="E69" s="27"/>
      <c r="F69" s="27"/>
      <c r="G69" s="27"/>
    </row>
    <row r="70" spans="1:7" x14ac:dyDescent="0.25">
      <c r="A70" s="27"/>
      <c r="B70" s="27"/>
      <c r="C70" s="27"/>
      <c r="D70" s="27"/>
      <c r="E70" s="27"/>
      <c r="F70" s="27"/>
      <c r="G70" s="27"/>
    </row>
    <row r="71" spans="1:7" x14ac:dyDescent="0.25">
      <c r="A71" s="27"/>
      <c r="B71" s="27"/>
      <c r="C71" s="27"/>
      <c r="D71" s="27"/>
      <c r="E71" s="27"/>
      <c r="F71" s="27"/>
      <c r="G71" s="27"/>
    </row>
    <row r="72" spans="1:7" x14ac:dyDescent="0.25">
      <c r="A72" s="27"/>
      <c r="B72" s="27"/>
      <c r="C72" s="27"/>
      <c r="D72" s="27"/>
      <c r="E72" s="27"/>
      <c r="F72" s="27"/>
      <c r="G72" s="27"/>
    </row>
    <row r="73" spans="1:7" s="16" customFormat="1" x14ac:dyDescent="0.25">
      <c r="A73" s="28"/>
      <c r="B73" s="28"/>
      <c r="C73" s="28"/>
      <c r="D73" s="28"/>
      <c r="E73" s="28"/>
      <c r="F73" s="28"/>
      <c r="G73" s="28"/>
    </row>
    <row r="74" spans="1:7" s="16" customFormat="1" x14ac:dyDescent="0.25">
      <c r="A74" s="28"/>
      <c r="B74" s="28"/>
      <c r="C74" s="28"/>
      <c r="D74" s="28"/>
      <c r="E74" s="28"/>
      <c r="F74" s="28"/>
      <c r="G74" s="28"/>
    </row>
    <row r="75" spans="1:7" x14ac:dyDescent="0.25">
      <c r="A75" s="27"/>
      <c r="B75" s="27"/>
      <c r="C75" s="27"/>
      <c r="D75" s="27"/>
      <c r="E75" s="27"/>
      <c r="F75" s="27"/>
      <c r="G75" s="27"/>
    </row>
    <row r="76" spans="1:7" x14ac:dyDescent="0.25">
      <c r="A76" s="27"/>
      <c r="B76" s="27"/>
      <c r="C76" s="27"/>
      <c r="D76" s="27"/>
      <c r="E76" s="27"/>
      <c r="F76" s="27"/>
      <c r="G76" s="27"/>
    </row>
    <row r="77" spans="1:7" x14ac:dyDescent="0.25">
      <c r="A77" s="27"/>
      <c r="B77" s="27"/>
      <c r="C77" s="27"/>
      <c r="D77" s="27"/>
      <c r="E77" s="27"/>
      <c r="F77" s="27"/>
      <c r="G77" s="27"/>
    </row>
    <row r="78" spans="1:7" x14ac:dyDescent="0.25">
      <c r="A78" s="27"/>
      <c r="B78" s="27"/>
      <c r="C78" s="27"/>
      <c r="D78" s="27"/>
      <c r="E78" s="27"/>
      <c r="F78" s="27"/>
      <c r="G78" s="27"/>
    </row>
    <row r="79" spans="1:7" x14ac:dyDescent="0.25">
      <c r="A79" s="27"/>
      <c r="B79" s="27"/>
      <c r="C79" s="27"/>
      <c r="D79" s="27"/>
      <c r="E79" s="27"/>
      <c r="F79" s="27"/>
      <c r="G79" s="27"/>
    </row>
    <row r="80" spans="1:7" x14ac:dyDescent="0.25">
      <c r="A80" s="27"/>
      <c r="B80" s="27"/>
      <c r="C80" s="27"/>
      <c r="D80" s="27"/>
      <c r="E80" s="27"/>
      <c r="F80" s="27"/>
      <c r="G80" s="27"/>
    </row>
    <row r="81" spans="1:7" x14ac:dyDescent="0.25">
      <c r="A81" s="27"/>
      <c r="B81" s="27"/>
      <c r="C81" s="27"/>
      <c r="D81" s="27"/>
      <c r="E81" s="27"/>
      <c r="F81" s="27"/>
      <c r="G81" s="27"/>
    </row>
    <row r="82" spans="1:7" x14ac:dyDescent="0.25">
      <c r="A82" s="27"/>
      <c r="B82" s="27"/>
      <c r="C82" s="27"/>
      <c r="D82" s="27"/>
      <c r="E82" s="27"/>
      <c r="F82" s="27"/>
      <c r="G82" s="27"/>
    </row>
    <row r="83" spans="1:7" x14ac:dyDescent="0.25">
      <c r="A83" s="27"/>
      <c r="B83" s="27"/>
      <c r="C83" s="27"/>
      <c r="D83" s="27"/>
      <c r="E83" s="27"/>
      <c r="F83" s="27"/>
      <c r="G83" s="27"/>
    </row>
    <row r="84" spans="1:7" x14ac:dyDescent="0.25">
      <c r="A84" s="27"/>
      <c r="B84" s="27"/>
      <c r="C84" s="27"/>
      <c r="D84" s="27"/>
      <c r="E84" s="27"/>
      <c r="F84" s="27"/>
      <c r="G84" s="27"/>
    </row>
    <row r="85" spans="1:7" x14ac:dyDescent="0.25">
      <c r="B85"/>
      <c r="C85"/>
      <c r="D85"/>
      <c r="E85"/>
      <c r="F85"/>
      <c r="G85"/>
    </row>
    <row r="86" spans="1:7" x14ac:dyDescent="0.25">
      <c r="B86"/>
      <c r="C86"/>
      <c r="D86"/>
      <c r="E86"/>
      <c r="F86"/>
      <c r="G86"/>
    </row>
    <row r="87" spans="1:7" x14ac:dyDescent="0.25">
      <c r="B87"/>
      <c r="C87"/>
      <c r="D87"/>
      <c r="E87"/>
      <c r="F87"/>
      <c r="G87"/>
    </row>
    <row r="88" spans="1:7" x14ac:dyDescent="0.25">
      <c r="B88"/>
      <c r="C88"/>
      <c r="D88"/>
      <c r="E88"/>
      <c r="F88"/>
      <c r="G88"/>
    </row>
    <row r="89" spans="1:7" s="16" customFormat="1" x14ac:dyDescent="0.25"/>
    <row r="90" spans="1:7" s="16" customFormat="1" x14ac:dyDescent="0.25"/>
    <row r="91" spans="1:7" x14ac:dyDescent="0.25">
      <c r="B91"/>
      <c r="C91"/>
      <c r="D91"/>
      <c r="E91"/>
      <c r="F91"/>
      <c r="G91"/>
    </row>
    <row r="92" spans="1:7" x14ac:dyDescent="0.25">
      <c r="B92"/>
      <c r="C92"/>
      <c r="D92"/>
      <c r="E92"/>
      <c r="F92"/>
      <c r="G92"/>
    </row>
    <row r="93" spans="1:7" x14ac:dyDescent="0.25">
      <c r="B93"/>
      <c r="C93"/>
      <c r="D93"/>
      <c r="E93"/>
      <c r="F93"/>
      <c r="G93"/>
    </row>
    <row r="94" spans="1:7" x14ac:dyDescent="0.25">
      <c r="B94"/>
      <c r="C94"/>
      <c r="D94"/>
      <c r="E94"/>
      <c r="F94"/>
      <c r="G94"/>
    </row>
    <row r="95" spans="1:7" x14ac:dyDescent="0.25">
      <c r="B95"/>
      <c r="C95"/>
      <c r="D95"/>
      <c r="E95"/>
      <c r="F95"/>
      <c r="G95"/>
    </row>
    <row r="96" spans="1:7" x14ac:dyDescent="0.25">
      <c r="B96"/>
      <c r="C96"/>
      <c r="D96"/>
      <c r="E96"/>
      <c r="F96"/>
      <c r="G96"/>
    </row>
    <row r="97" spans="2:7" x14ac:dyDescent="0.25">
      <c r="B97"/>
      <c r="C97"/>
      <c r="D97"/>
      <c r="E97"/>
      <c r="F97"/>
      <c r="G97"/>
    </row>
    <row r="98" spans="2:7" x14ac:dyDescent="0.25">
      <c r="B98"/>
      <c r="C98"/>
      <c r="D98"/>
      <c r="E98"/>
      <c r="F98"/>
      <c r="G98"/>
    </row>
    <row r="99" spans="2:7" x14ac:dyDescent="0.25">
      <c r="B99"/>
      <c r="C99"/>
      <c r="D99"/>
      <c r="E99"/>
      <c r="F99"/>
      <c r="G99"/>
    </row>
    <row r="100" spans="2:7" x14ac:dyDescent="0.25">
      <c r="B100"/>
      <c r="C100"/>
      <c r="D100"/>
      <c r="E100"/>
      <c r="F100"/>
      <c r="G100"/>
    </row>
    <row r="101" spans="2:7" x14ac:dyDescent="0.25">
      <c r="B101"/>
      <c r="C101"/>
      <c r="D101"/>
      <c r="E101"/>
      <c r="F101"/>
      <c r="G101"/>
    </row>
    <row r="102" spans="2:7" x14ac:dyDescent="0.25">
      <c r="B102"/>
      <c r="C102"/>
      <c r="D102"/>
      <c r="E102"/>
      <c r="F102"/>
      <c r="G102"/>
    </row>
    <row r="103" spans="2:7" x14ac:dyDescent="0.25">
      <c r="B103"/>
      <c r="C103"/>
      <c r="D103"/>
      <c r="E103"/>
      <c r="F103"/>
      <c r="G103"/>
    </row>
    <row r="104" spans="2:7" x14ac:dyDescent="0.25">
      <c r="B104"/>
      <c r="C104"/>
      <c r="D104"/>
      <c r="E104"/>
      <c r="F104"/>
      <c r="G104"/>
    </row>
    <row r="105" spans="2:7" s="16" customFormat="1" x14ac:dyDescent="0.25"/>
    <row r="106" spans="2:7" s="16" customFormat="1" x14ac:dyDescent="0.25"/>
    <row r="107" spans="2:7" x14ac:dyDescent="0.25">
      <c r="B107"/>
      <c r="C107"/>
      <c r="D107"/>
      <c r="E107"/>
      <c r="F107"/>
      <c r="G107"/>
    </row>
    <row r="108" spans="2:7" x14ac:dyDescent="0.25">
      <c r="B108"/>
      <c r="C108"/>
      <c r="D108"/>
      <c r="E108"/>
      <c r="F108"/>
      <c r="G108"/>
    </row>
    <row r="109" spans="2:7" x14ac:dyDescent="0.25">
      <c r="B109"/>
      <c r="C109"/>
      <c r="D109"/>
      <c r="E109"/>
      <c r="F109"/>
      <c r="G109"/>
    </row>
    <row r="110" spans="2:7" x14ac:dyDescent="0.25">
      <c r="B110"/>
      <c r="C110"/>
      <c r="D110"/>
      <c r="E110"/>
      <c r="F110"/>
      <c r="G110"/>
    </row>
    <row r="111" spans="2:7" x14ac:dyDescent="0.25">
      <c r="B111"/>
      <c r="C111"/>
      <c r="D111"/>
      <c r="E111"/>
      <c r="F111"/>
      <c r="G111"/>
    </row>
    <row r="112" spans="2:7" x14ac:dyDescent="0.25">
      <c r="B112"/>
      <c r="C112"/>
      <c r="D112"/>
      <c r="E112"/>
      <c r="F112"/>
      <c r="G112"/>
    </row>
    <row r="113" spans="2:7" x14ac:dyDescent="0.25">
      <c r="B113"/>
      <c r="C113"/>
      <c r="D113"/>
      <c r="E113"/>
      <c r="F113"/>
      <c r="G113"/>
    </row>
    <row r="114" spans="2:7" x14ac:dyDescent="0.25">
      <c r="B114"/>
      <c r="C114"/>
      <c r="D114"/>
      <c r="E114"/>
      <c r="F114"/>
      <c r="G114"/>
    </row>
    <row r="115" spans="2:7" x14ac:dyDescent="0.25">
      <c r="B115"/>
      <c r="C115"/>
      <c r="D115"/>
      <c r="E115"/>
      <c r="F115"/>
      <c r="G115"/>
    </row>
    <row r="116" spans="2:7" x14ac:dyDescent="0.25">
      <c r="B116"/>
      <c r="C116"/>
      <c r="D116"/>
      <c r="E116"/>
      <c r="F116"/>
      <c r="G116"/>
    </row>
    <row r="117" spans="2:7" x14ac:dyDescent="0.25">
      <c r="B117"/>
      <c r="C117"/>
      <c r="D117"/>
      <c r="E117"/>
      <c r="F117"/>
      <c r="G117"/>
    </row>
    <row r="118" spans="2:7" x14ac:dyDescent="0.25">
      <c r="B118"/>
      <c r="C118"/>
      <c r="D118"/>
      <c r="E118"/>
      <c r="F118"/>
      <c r="G118"/>
    </row>
    <row r="119" spans="2:7" x14ac:dyDescent="0.25">
      <c r="B119"/>
      <c r="C119"/>
      <c r="D119"/>
      <c r="E119"/>
      <c r="F119"/>
      <c r="G119"/>
    </row>
    <row r="120" spans="2:7" x14ac:dyDescent="0.25">
      <c r="B120"/>
      <c r="C120"/>
      <c r="D120"/>
      <c r="E120"/>
      <c r="F120"/>
      <c r="G120"/>
    </row>
    <row r="121" spans="2:7" s="16" customFormat="1" x14ac:dyDescent="0.25"/>
    <row r="122" spans="2:7" s="16" customFormat="1" x14ac:dyDescent="0.25"/>
    <row r="123" spans="2:7" x14ac:dyDescent="0.25">
      <c r="B123"/>
      <c r="C123"/>
      <c r="D123"/>
      <c r="E123"/>
      <c r="F123"/>
      <c r="G123"/>
    </row>
    <row r="124" spans="2:7" x14ac:dyDescent="0.25">
      <c r="B124"/>
      <c r="C124"/>
      <c r="D124"/>
      <c r="E124"/>
      <c r="F124"/>
      <c r="G124"/>
    </row>
    <row r="125" spans="2:7" x14ac:dyDescent="0.25">
      <c r="B125"/>
      <c r="C125"/>
      <c r="D125"/>
      <c r="E125"/>
      <c r="F125"/>
      <c r="G125"/>
    </row>
    <row r="126" spans="2:7" x14ac:dyDescent="0.25">
      <c r="B126"/>
      <c r="C126"/>
      <c r="D126"/>
      <c r="E126"/>
      <c r="F126"/>
      <c r="G126"/>
    </row>
    <row r="127" spans="2:7" x14ac:dyDescent="0.25">
      <c r="B127"/>
      <c r="C127"/>
      <c r="D127"/>
      <c r="E127"/>
      <c r="F127"/>
      <c r="G127"/>
    </row>
    <row r="128" spans="2:7" x14ac:dyDescent="0.25">
      <c r="B128"/>
      <c r="C128"/>
      <c r="D128"/>
      <c r="E128"/>
      <c r="F128"/>
      <c r="G128"/>
    </row>
    <row r="129" spans="2:7" x14ac:dyDescent="0.25">
      <c r="B129"/>
      <c r="C129"/>
      <c r="D129"/>
      <c r="E129"/>
      <c r="F129"/>
      <c r="G129"/>
    </row>
    <row r="130" spans="2:7" x14ac:dyDescent="0.25">
      <c r="B130"/>
      <c r="C130"/>
      <c r="D130"/>
      <c r="E130"/>
      <c r="F130"/>
      <c r="G130"/>
    </row>
    <row r="131" spans="2:7" x14ac:dyDescent="0.25">
      <c r="B131"/>
      <c r="C131"/>
      <c r="D131"/>
      <c r="E131"/>
      <c r="F131"/>
      <c r="G131"/>
    </row>
    <row r="132" spans="2:7" x14ac:dyDescent="0.25">
      <c r="B132"/>
      <c r="C132"/>
      <c r="D132"/>
      <c r="E132"/>
      <c r="F132"/>
      <c r="G132"/>
    </row>
    <row r="133" spans="2:7" x14ac:dyDescent="0.25">
      <c r="B133"/>
      <c r="C133"/>
      <c r="D133"/>
      <c r="E133"/>
      <c r="F133"/>
      <c r="G133"/>
    </row>
    <row r="134" spans="2:7" x14ac:dyDescent="0.25">
      <c r="B134"/>
      <c r="C134"/>
      <c r="D134"/>
      <c r="E134"/>
      <c r="F134"/>
      <c r="G134"/>
    </row>
    <row r="135" spans="2:7" x14ac:dyDescent="0.25">
      <c r="B135"/>
      <c r="C135"/>
      <c r="D135"/>
      <c r="E135"/>
      <c r="F135"/>
      <c r="G135"/>
    </row>
    <row r="136" spans="2:7" x14ac:dyDescent="0.25">
      <c r="B136"/>
      <c r="C136"/>
      <c r="D136"/>
      <c r="E136"/>
      <c r="F136"/>
      <c r="G136"/>
    </row>
    <row r="137" spans="2:7" s="16" customFormat="1" x14ac:dyDescent="0.25"/>
    <row r="138" spans="2:7" s="16" customFormat="1" x14ac:dyDescent="0.25"/>
    <row r="139" spans="2:7" x14ac:dyDescent="0.25">
      <c r="B139"/>
      <c r="C139"/>
      <c r="D139"/>
      <c r="E139"/>
      <c r="F139"/>
      <c r="G139"/>
    </row>
    <row r="140" spans="2:7" x14ac:dyDescent="0.25">
      <c r="B140"/>
      <c r="C140"/>
      <c r="D140"/>
      <c r="E140"/>
      <c r="F140"/>
      <c r="G140"/>
    </row>
    <row r="141" spans="2:7" x14ac:dyDescent="0.25">
      <c r="B141"/>
      <c r="C141"/>
      <c r="D141"/>
      <c r="E141"/>
      <c r="F141"/>
      <c r="G141"/>
    </row>
    <row r="142" spans="2:7" x14ac:dyDescent="0.25">
      <c r="B142"/>
      <c r="C142"/>
      <c r="D142"/>
      <c r="E142"/>
      <c r="F142"/>
      <c r="G142"/>
    </row>
    <row r="143" spans="2:7" x14ac:dyDescent="0.25">
      <c r="B143"/>
      <c r="C143"/>
      <c r="D143"/>
      <c r="E143"/>
      <c r="F143"/>
      <c r="G143"/>
    </row>
    <row r="144" spans="2:7" x14ac:dyDescent="0.25">
      <c r="B144"/>
      <c r="C144"/>
      <c r="D144"/>
      <c r="E144"/>
      <c r="F144"/>
      <c r="G144"/>
    </row>
    <row r="145" spans="2:7" x14ac:dyDescent="0.25">
      <c r="B145"/>
      <c r="C145"/>
      <c r="D145"/>
      <c r="E145"/>
      <c r="F145"/>
      <c r="G145"/>
    </row>
    <row r="146" spans="2:7" x14ac:dyDescent="0.25">
      <c r="B146"/>
      <c r="C146"/>
      <c r="D146"/>
      <c r="E146"/>
      <c r="F146"/>
      <c r="G146"/>
    </row>
    <row r="147" spans="2:7" x14ac:dyDescent="0.25">
      <c r="B147"/>
      <c r="C147"/>
      <c r="D147"/>
      <c r="E147"/>
      <c r="F147"/>
      <c r="G147"/>
    </row>
    <row r="148" spans="2:7" x14ac:dyDescent="0.25">
      <c r="B148"/>
      <c r="C148"/>
      <c r="D148"/>
      <c r="E148"/>
      <c r="F148"/>
      <c r="G148"/>
    </row>
    <row r="149" spans="2:7" x14ac:dyDescent="0.25">
      <c r="B149"/>
      <c r="C149"/>
      <c r="D149"/>
      <c r="E149"/>
      <c r="F149"/>
      <c r="G149"/>
    </row>
    <row r="150" spans="2:7" x14ac:dyDescent="0.25">
      <c r="B150"/>
      <c r="C150"/>
      <c r="D150"/>
      <c r="E150"/>
      <c r="F150"/>
      <c r="G150"/>
    </row>
    <row r="151" spans="2:7" x14ac:dyDescent="0.25">
      <c r="B151"/>
      <c r="C151"/>
      <c r="D151"/>
      <c r="E151"/>
      <c r="F151"/>
      <c r="G151"/>
    </row>
    <row r="152" spans="2:7" x14ac:dyDescent="0.25">
      <c r="B152"/>
      <c r="C152"/>
      <c r="D152"/>
      <c r="E152"/>
      <c r="F152"/>
      <c r="G152"/>
    </row>
    <row r="153" spans="2:7" s="16" customFormat="1" x14ac:dyDescent="0.25"/>
    <row r="154" spans="2:7" s="16" customFormat="1" x14ac:dyDescent="0.25"/>
    <row r="155" spans="2:7" x14ac:dyDescent="0.25">
      <c r="B155"/>
      <c r="C155"/>
      <c r="D155"/>
      <c r="E155"/>
      <c r="F155"/>
      <c r="G155"/>
    </row>
    <row r="156" spans="2:7" x14ac:dyDescent="0.25">
      <c r="B156"/>
      <c r="C156"/>
      <c r="D156"/>
      <c r="E156"/>
      <c r="F156"/>
      <c r="G156"/>
    </row>
    <row r="157" spans="2:7" x14ac:dyDescent="0.25">
      <c r="B157"/>
      <c r="C157"/>
      <c r="D157"/>
      <c r="E157"/>
      <c r="F157"/>
      <c r="G157"/>
    </row>
    <row r="158" spans="2:7" x14ac:dyDescent="0.25">
      <c r="B158"/>
      <c r="C158"/>
      <c r="D158"/>
      <c r="E158"/>
      <c r="F158"/>
      <c r="G158"/>
    </row>
    <row r="159" spans="2:7" x14ac:dyDescent="0.25">
      <c r="B159"/>
      <c r="C159"/>
      <c r="D159"/>
      <c r="E159"/>
      <c r="F159"/>
      <c r="G159"/>
    </row>
    <row r="160" spans="2:7" x14ac:dyDescent="0.25">
      <c r="B160"/>
      <c r="C160"/>
      <c r="D160"/>
      <c r="E160"/>
      <c r="F160"/>
      <c r="G160"/>
    </row>
    <row r="161" spans="2:7" x14ac:dyDescent="0.25">
      <c r="B161"/>
      <c r="C161"/>
      <c r="D161"/>
      <c r="E161"/>
      <c r="F161"/>
      <c r="G161"/>
    </row>
    <row r="162" spans="2:7" x14ac:dyDescent="0.25">
      <c r="B162"/>
      <c r="C162"/>
      <c r="D162"/>
      <c r="E162"/>
      <c r="F162"/>
      <c r="G162"/>
    </row>
    <row r="163" spans="2:7" x14ac:dyDescent="0.25">
      <c r="B163"/>
      <c r="C163"/>
      <c r="D163"/>
      <c r="E163"/>
      <c r="F163"/>
      <c r="G163"/>
    </row>
    <row r="164" spans="2:7" x14ac:dyDescent="0.25">
      <c r="B164"/>
      <c r="C164"/>
      <c r="D164"/>
      <c r="E164"/>
      <c r="F164"/>
      <c r="G164"/>
    </row>
    <row r="165" spans="2:7" x14ac:dyDescent="0.25">
      <c r="B165"/>
      <c r="C165"/>
      <c r="D165"/>
      <c r="E165"/>
      <c r="F165"/>
      <c r="G165"/>
    </row>
    <row r="166" spans="2:7" x14ac:dyDescent="0.25">
      <c r="B166"/>
      <c r="C166"/>
      <c r="D166"/>
      <c r="E166"/>
      <c r="F166"/>
      <c r="G166"/>
    </row>
    <row r="167" spans="2:7" x14ac:dyDescent="0.25">
      <c r="B167"/>
      <c r="C167"/>
      <c r="D167"/>
      <c r="E167"/>
      <c r="F167"/>
      <c r="G167"/>
    </row>
    <row r="168" spans="2:7" x14ac:dyDescent="0.25">
      <c r="B168"/>
      <c r="C168"/>
      <c r="D168"/>
      <c r="E168"/>
      <c r="F168"/>
      <c r="G168"/>
    </row>
    <row r="169" spans="2:7" x14ac:dyDescent="0.25">
      <c r="B169"/>
      <c r="C169"/>
      <c r="D169"/>
      <c r="E169"/>
      <c r="F169"/>
      <c r="G169"/>
    </row>
    <row r="170" spans="2:7" x14ac:dyDescent="0.25">
      <c r="B170"/>
      <c r="C170"/>
      <c r="D170"/>
      <c r="E170"/>
      <c r="F170"/>
      <c r="G170"/>
    </row>
    <row r="171" spans="2:7" x14ac:dyDescent="0.25">
      <c r="B171"/>
      <c r="C171"/>
      <c r="D171"/>
      <c r="E171"/>
      <c r="F171"/>
      <c r="G171"/>
    </row>
    <row r="172" spans="2:7" x14ac:dyDescent="0.25">
      <c r="B172"/>
      <c r="C172"/>
      <c r="D172"/>
      <c r="E172"/>
      <c r="F172"/>
      <c r="G172"/>
    </row>
    <row r="173" spans="2:7" x14ac:dyDescent="0.25">
      <c r="B173"/>
      <c r="C173"/>
      <c r="D173"/>
      <c r="E173"/>
      <c r="F173"/>
      <c r="G173"/>
    </row>
    <row r="174" spans="2:7" x14ac:dyDescent="0.25">
      <c r="B174"/>
      <c r="C174"/>
      <c r="D174"/>
      <c r="E174"/>
      <c r="F174"/>
      <c r="G174"/>
    </row>
    <row r="175" spans="2:7" x14ac:dyDescent="0.25">
      <c r="B175"/>
      <c r="C175"/>
      <c r="D175"/>
      <c r="E175"/>
      <c r="F175"/>
      <c r="G175"/>
    </row>
    <row r="176" spans="2:7" x14ac:dyDescent="0.25">
      <c r="B176"/>
      <c r="C176"/>
      <c r="D176"/>
      <c r="E176"/>
      <c r="F176"/>
      <c r="G176"/>
    </row>
    <row r="177" spans="2:7" x14ac:dyDescent="0.25">
      <c r="B177"/>
      <c r="C177"/>
      <c r="D177"/>
      <c r="E177"/>
      <c r="F177"/>
      <c r="G177"/>
    </row>
    <row r="178" spans="2:7" x14ac:dyDescent="0.25">
      <c r="B178"/>
      <c r="C178"/>
      <c r="D178"/>
      <c r="E178"/>
      <c r="F178"/>
      <c r="G178"/>
    </row>
    <row r="179" spans="2:7" x14ac:dyDescent="0.25">
      <c r="B179"/>
      <c r="C179"/>
      <c r="D179"/>
      <c r="E179"/>
      <c r="F179"/>
      <c r="G179"/>
    </row>
    <row r="180" spans="2:7" x14ac:dyDescent="0.25">
      <c r="B180"/>
      <c r="C180"/>
      <c r="D180"/>
      <c r="E180"/>
      <c r="F180"/>
      <c r="G180"/>
    </row>
    <row r="181" spans="2:7" x14ac:dyDescent="0.25">
      <c r="B181"/>
      <c r="C181"/>
      <c r="D181"/>
      <c r="E181"/>
      <c r="F181"/>
      <c r="G181"/>
    </row>
    <row r="182" spans="2:7" x14ac:dyDescent="0.25">
      <c r="B182"/>
      <c r="C182"/>
      <c r="D182"/>
      <c r="E182"/>
      <c r="F182"/>
      <c r="G182"/>
    </row>
    <row r="183" spans="2:7" x14ac:dyDescent="0.25">
      <c r="B183"/>
      <c r="C183"/>
      <c r="D183"/>
      <c r="E183"/>
      <c r="F183"/>
      <c r="G183"/>
    </row>
    <row r="184" spans="2:7" x14ac:dyDescent="0.25">
      <c r="B184"/>
      <c r="C184"/>
      <c r="D184"/>
      <c r="E184"/>
      <c r="F184"/>
      <c r="G184"/>
    </row>
    <row r="185" spans="2:7" x14ac:dyDescent="0.25">
      <c r="B185"/>
      <c r="C185"/>
      <c r="D185"/>
      <c r="E185"/>
      <c r="F185"/>
      <c r="G185"/>
    </row>
    <row r="186" spans="2:7" x14ac:dyDescent="0.25">
      <c r="B186"/>
      <c r="C186"/>
      <c r="D186"/>
      <c r="E186"/>
      <c r="F186"/>
      <c r="G186"/>
    </row>
    <row r="187" spans="2:7" x14ac:dyDescent="0.25">
      <c r="B187"/>
      <c r="C187"/>
      <c r="D187"/>
      <c r="E187"/>
      <c r="F187"/>
      <c r="G187"/>
    </row>
    <row r="188" spans="2:7" x14ac:dyDescent="0.25">
      <c r="B188"/>
      <c r="C188"/>
      <c r="D188"/>
      <c r="E188"/>
      <c r="F188"/>
      <c r="G188"/>
    </row>
    <row r="189" spans="2:7" x14ac:dyDescent="0.25">
      <c r="B189"/>
      <c r="C189"/>
      <c r="D189"/>
      <c r="E189"/>
      <c r="F189"/>
      <c r="G189"/>
    </row>
    <row r="190" spans="2:7" x14ac:dyDescent="0.25">
      <c r="B190"/>
      <c r="C190"/>
      <c r="D190"/>
      <c r="E190"/>
      <c r="F190"/>
      <c r="G190"/>
    </row>
    <row r="191" spans="2:7" x14ac:dyDescent="0.25">
      <c r="B191"/>
      <c r="C191"/>
      <c r="D191"/>
      <c r="E191"/>
      <c r="F191"/>
      <c r="G191"/>
    </row>
    <row r="192" spans="2:7" x14ac:dyDescent="0.25">
      <c r="B192"/>
      <c r="C192"/>
      <c r="D192"/>
      <c r="E192"/>
      <c r="F192"/>
      <c r="G192"/>
    </row>
    <row r="193" spans="2:7" x14ac:dyDescent="0.25">
      <c r="B193"/>
      <c r="C193"/>
      <c r="D193"/>
      <c r="E193"/>
      <c r="F193"/>
      <c r="G193"/>
    </row>
    <row r="194" spans="2:7" x14ac:dyDescent="0.25">
      <c r="B194"/>
      <c r="C194"/>
      <c r="D194"/>
      <c r="E194"/>
      <c r="F194"/>
      <c r="G194"/>
    </row>
    <row r="195" spans="2:7" x14ac:dyDescent="0.25">
      <c r="B195"/>
      <c r="C195"/>
      <c r="D195"/>
      <c r="E195"/>
      <c r="F195"/>
      <c r="G195"/>
    </row>
    <row r="196" spans="2:7" x14ac:dyDescent="0.25">
      <c r="B196"/>
      <c r="C196"/>
      <c r="D196"/>
      <c r="E196"/>
      <c r="F196"/>
      <c r="G196"/>
    </row>
    <row r="197" spans="2:7" x14ac:dyDescent="0.25">
      <c r="B197"/>
      <c r="C197"/>
      <c r="D197"/>
      <c r="E197"/>
      <c r="F197"/>
      <c r="G197"/>
    </row>
    <row r="198" spans="2:7" x14ac:dyDescent="0.25">
      <c r="B198"/>
      <c r="C198"/>
      <c r="D198"/>
      <c r="E198"/>
      <c r="F198"/>
      <c r="G198"/>
    </row>
    <row r="199" spans="2:7" x14ac:dyDescent="0.25">
      <c r="B199"/>
      <c r="C199"/>
      <c r="D199"/>
      <c r="E199"/>
      <c r="F199"/>
      <c r="G199"/>
    </row>
    <row r="200" spans="2:7" x14ac:dyDescent="0.25">
      <c r="B200"/>
      <c r="C200"/>
      <c r="D200"/>
      <c r="E200"/>
      <c r="F200"/>
      <c r="G200"/>
    </row>
    <row r="201" spans="2:7" x14ac:dyDescent="0.25">
      <c r="B201"/>
      <c r="C201"/>
      <c r="D201"/>
      <c r="E201"/>
      <c r="F201"/>
      <c r="G201"/>
    </row>
    <row r="202" spans="2:7" x14ac:dyDescent="0.25">
      <c r="B202"/>
      <c r="C202"/>
      <c r="D202"/>
      <c r="E202"/>
      <c r="F202"/>
      <c r="G202"/>
    </row>
    <row r="203" spans="2:7" x14ac:dyDescent="0.25">
      <c r="B203"/>
      <c r="C203"/>
      <c r="D203"/>
      <c r="E203"/>
      <c r="F203"/>
      <c r="G203"/>
    </row>
    <row r="204" spans="2:7" x14ac:dyDescent="0.25">
      <c r="B204"/>
      <c r="C204"/>
      <c r="D204"/>
      <c r="E204"/>
      <c r="F204"/>
      <c r="G204"/>
    </row>
    <row r="205" spans="2:7" x14ac:dyDescent="0.25">
      <c r="B205"/>
      <c r="C205"/>
      <c r="D205"/>
      <c r="E205"/>
      <c r="F205"/>
      <c r="G205"/>
    </row>
    <row r="206" spans="2:7" x14ac:dyDescent="0.25">
      <c r="B206"/>
      <c r="C206"/>
      <c r="D206"/>
      <c r="E206"/>
      <c r="F206"/>
      <c r="G206"/>
    </row>
    <row r="207" spans="2:7" x14ac:dyDescent="0.25">
      <c r="B207"/>
      <c r="C207"/>
      <c r="D207"/>
      <c r="E207"/>
      <c r="F207"/>
      <c r="G207"/>
    </row>
    <row r="208" spans="2:7" x14ac:dyDescent="0.25">
      <c r="B208"/>
      <c r="C208"/>
      <c r="D208"/>
      <c r="E208"/>
      <c r="F208"/>
      <c r="G208"/>
    </row>
    <row r="209" spans="2:7" x14ac:dyDescent="0.25">
      <c r="B209"/>
      <c r="C209"/>
      <c r="D209"/>
      <c r="E209"/>
      <c r="F209"/>
      <c r="G209"/>
    </row>
    <row r="210" spans="2:7" x14ac:dyDescent="0.25">
      <c r="B210"/>
      <c r="C210"/>
      <c r="D210"/>
      <c r="E210"/>
      <c r="F210"/>
      <c r="G210"/>
    </row>
    <row r="211" spans="2:7" x14ac:dyDescent="0.25">
      <c r="B211"/>
      <c r="C211"/>
      <c r="D211"/>
      <c r="E211"/>
      <c r="F211"/>
      <c r="G211"/>
    </row>
    <row r="212" spans="2:7" x14ac:dyDescent="0.25">
      <c r="B212"/>
      <c r="C212"/>
      <c r="D212"/>
      <c r="E212"/>
      <c r="F212"/>
      <c r="G212"/>
    </row>
    <row r="213" spans="2:7" x14ac:dyDescent="0.25">
      <c r="B213"/>
      <c r="C213"/>
      <c r="D213"/>
      <c r="E213"/>
      <c r="F213"/>
      <c r="G213"/>
    </row>
    <row r="214" spans="2:7" x14ac:dyDescent="0.25">
      <c r="B214"/>
      <c r="C214"/>
      <c r="D214"/>
      <c r="E214"/>
      <c r="F214"/>
      <c r="G214"/>
    </row>
    <row r="215" spans="2:7" x14ac:dyDescent="0.25">
      <c r="B215"/>
      <c r="C215"/>
      <c r="D215"/>
      <c r="E215"/>
      <c r="F215"/>
      <c r="G215"/>
    </row>
    <row r="216" spans="2:7" x14ac:dyDescent="0.25">
      <c r="B216"/>
      <c r="C216"/>
      <c r="D216"/>
      <c r="E216"/>
      <c r="F216"/>
      <c r="G216"/>
    </row>
    <row r="217" spans="2:7" x14ac:dyDescent="0.25">
      <c r="B217"/>
      <c r="C217"/>
      <c r="D217"/>
      <c r="E217"/>
      <c r="F217"/>
      <c r="G217"/>
    </row>
    <row r="218" spans="2:7" x14ac:dyDescent="0.25">
      <c r="B218"/>
      <c r="C218"/>
      <c r="D218"/>
      <c r="E218"/>
      <c r="F218"/>
      <c r="G218"/>
    </row>
    <row r="219" spans="2:7" x14ac:dyDescent="0.25">
      <c r="B219"/>
      <c r="C219"/>
      <c r="D219"/>
      <c r="E219"/>
      <c r="F219"/>
      <c r="G219"/>
    </row>
    <row r="220" spans="2:7" x14ac:dyDescent="0.25">
      <c r="B220"/>
      <c r="C220"/>
      <c r="D220"/>
      <c r="E220"/>
      <c r="F220"/>
      <c r="G220"/>
    </row>
    <row r="221" spans="2:7" x14ac:dyDescent="0.25">
      <c r="B221"/>
      <c r="C221"/>
      <c r="D221"/>
      <c r="E221"/>
      <c r="F221"/>
      <c r="G221"/>
    </row>
    <row r="222" spans="2:7" x14ac:dyDescent="0.25">
      <c r="B222"/>
      <c r="C222"/>
      <c r="D222"/>
      <c r="E222"/>
      <c r="F222"/>
      <c r="G222"/>
    </row>
    <row r="223" spans="2:7" x14ac:dyDescent="0.25">
      <c r="B223"/>
      <c r="C223"/>
      <c r="D223"/>
      <c r="E223"/>
      <c r="F223"/>
      <c r="G223"/>
    </row>
    <row r="224" spans="2:7" x14ac:dyDescent="0.25">
      <c r="B224"/>
      <c r="C224"/>
      <c r="D224"/>
      <c r="E224"/>
      <c r="F224"/>
      <c r="G224"/>
    </row>
    <row r="225" spans="2:7" x14ac:dyDescent="0.25">
      <c r="B225"/>
      <c r="C225"/>
      <c r="D225"/>
      <c r="E225"/>
      <c r="F225"/>
      <c r="G225"/>
    </row>
    <row r="226" spans="2:7" x14ac:dyDescent="0.25">
      <c r="B226"/>
      <c r="C226"/>
      <c r="D226"/>
      <c r="E226"/>
      <c r="F226"/>
      <c r="G226"/>
    </row>
    <row r="227" spans="2:7" x14ac:dyDescent="0.25">
      <c r="B227"/>
      <c r="C227"/>
      <c r="D227"/>
      <c r="E227"/>
      <c r="F227"/>
      <c r="G227"/>
    </row>
    <row r="228" spans="2:7" x14ac:dyDescent="0.25">
      <c r="B228"/>
      <c r="C228"/>
      <c r="D228"/>
      <c r="E228"/>
      <c r="F228"/>
      <c r="G228"/>
    </row>
    <row r="229" spans="2:7" x14ac:dyDescent="0.25">
      <c r="B229"/>
      <c r="C229"/>
      <c r="D229"/>
      <c r="E229"/>
      <c r="F229"/>
      <c r="G229"/>
    </row>
    <row r="230" spans="2:7" x14ac:dyDescent="0.25">
      <c r="B230"/>
      <c r="C230"/>
      <c r="D230"/>
      <c r="E230"/>
      <c r="F230"/>
      <c r="G230"/>
    </row>
    <row r="231" spans="2:7" x14ac:dyDescent="0.25">
      <c r="B231"/>
      <c r="C231"/>
      <c r="D231"/>
      <c r="E231"/>
      <c r="F231"/>
      <c r="G231"/>
    </row>
    <row r="232" spans="2:7" x14ac:dyDescent="0.25">
      <c r="B232"/>
      <c r="C232"/>
      <c r="D232"/>
      <c r="E232"/>
      <c r="F232"/>
      <c r="G232"/>
    </row>
    <row r="233" spans="2:7" x14ac:dyDescent="0.25">
      <c r="B233"/>
      <c r="C233"/>
      <c r="D233"/>
      <c r="E233"/>
      <c r="F233"/>
      <c r="G233"/>
    </row>
    <row r="234" spans="2:7" x14ac:dyDescent="0.25">
      <c r="B234"/>
      <c r="C234"/>
      <c r="D234"/>
      <c r="E234"/>
      <c r="F234"/>
      <c r="G234"/>
    </row>
    <row r="235" spans="2:7" x14ac:dyDescent="0.25">
      <c r="B235"/>
      <c r="C235"/>
      <c r="D235"/>
      <c r="E235"/>
      <c r="F235"/>
      <c r="G235"/>
    </row>
    <row r="236" spans="2:7" x14ac:dyDescent="0.25">
      <c r="B236"/>
      <c r="C236"/>
      <c r="D236"/>
      <c r="E236"/>
      <c r="F236"/>
      <c r="G236"/>
    </row>
    <row r="237" spans="2:7" x14ac:dyDescent="0.25">
      <c r="B237"/>
      <c r="C237"/>
      <c r="D237"/>
      <c r="E237"/>
      <c r="F237"/>
      <c r="G237"/>
    </row>
    <row r="238" spans="2:7" x14ac:dyDescent="0.25">
      <c r="B238"/>
      <c r="C238"/>
      <c r="D238"/>
      <c r="E238"/>
      <c r="F238"/>
      <c r="G238"/>
    </row>
    <row r="239" spans="2:7" x14ac:dyDescent="0.25">
      <c r="B239"/>
      <c r="C239"/>
      <c r="D239"/>
      <c r="E239"/>
      <c r="F239"/>
      <c r="G239"/>
    </row>
    <row r="240" spans="2:7" x14ac:dyDescent="0.25">
      <c r="B240"/>
      <c r="C240"/>
      <c r="D240"/>
      <c r="E240"/>
      <c r="F240"/>
      <c r="G240"/>
    </row>
    <row r="241" spans="2:7" x14ac:dyDescent="0.25">
      <c r="B241"/>
      <c r="C241"/>
      <c r="D241"/>
      <c r="E241"/>
      <c r="F241"/>
      <c r="G241"/>
    </row>
    <row r="242" spans="2:7" x14ac:dyDescent="0.25">
      <c r="B242"/>
      <c r="C242"/>
      <c r="D242"/>
      <c r="E242"/>
      <c r="F242"/>
      <c r="G242"/>
    </row>
    <row r="243" spans="2:7" x14ac:dyDescent="0.25">
      <c r="B243"/>
      <c r="C243"/>
      <c r="D243"/>
      <c r="E243"/>
      <c r="F243"/>
      <c r="G243"/>
    </row>
    <row r="244" spans="2:7" x14ac:dyDescent="0.25">
      <c r="B244"/>
      <c r="C244"/>
      <c r="D244"/>
      <c r="E244"/>
      <c r="F244"/>
      <c r="G244"/>
    </row>
    <row r="245" spans="2:7" x14ac:dyDescent="0.25">
      <c r="B245"/>
      <c r="C245"/>
      <c r="D245"/>
      <c r="E245"/>
      <c r="F245"/>
      <c r="G245"/>
    </row>
    <row r="246" spans="2:7" x14ac:dyDescent="0.25">
      <c r="B246"/>
      <c r="C246"/>
      <c r="D246"/>
      <c r="E246"/>
      <c r="F246"/>
      <c r="G246"/>
    </row>
    <row r="247" spans="2:7" x14ac:dyDescent="0.25">
      <c r="B247"/>
      <c r="C247"/>
      <c r="D247"/>
      <c r="E247"/>
      <c r="F247"/>
      <c r="G247"/>
    </row>
    <row r="248" spans="2:7" x14ac:dyDescent="0.25">
      <c r="B248"/>
      <c r="C248"/>
      <c r="D248"/>
      <c r="E248"/>
      <c r="F248"/>
      <c r="G248"/>
    </row>
    <row r="249" spans="2:7" x14ac:dyDescent="0.25">
      <c r="B249"/>
      <c r="C249"/>
      <c r="D249"/>
      <c r="E249"/>
      <c r="F249"/>
      <c r="G249"/>
    </row>
    <row r="250" spans="2:7" x14ac:dyDescent="0.25">
      <c r="B250"/>
      <c r="C250"/>
      <c r="D250"/>
      <c r="E250"/>
      <c r="F250"/>
      <c r="G250"/>
    </row>
    <row r="251" spans="2:7" x14ac:dyDescent="0.25">
      <c r="B251"/>
      <c r="C251"/>
      <c r="D251"/>
      <c r="E251"/>
      <c r="F251"/>
      <c r="G251"/>
    </row>
    <row r="252" spans="2:7" x14ac:dyDescent="0.25">
      <c r="B252"/>
      <c r="C252"/>
      <c r="D252"/>
      <c r="E252"/>
      <c r="F252"/>
      <c r="G252"/>
    </row>
    <row r="253" spans="2:7" x14ac:dyDescent="0.25">
      <c r="B253"/>
      <c r="C253"/>
      <c r="D253"/>
      <c r="E253"/>
      <c r="F253"/>
      <c r="G253"/>
    </row>
    <row r="254" spans="2:7" x14ac:dyDescent="0.25">
      <c r="B254"/>
      <c r="C254"/>
      <c r="D254"/>
      <c r="E254"/>
      <c r="F254"/>
      <c r="G254"/>
    </row>
    <row r="255" spans="2:7" x14ac:dyDescent="0.25">
      <c r="B255"/>
      <c r="C255"/>
      <c r="D255"/>
      <c r="E255"/>
      <c r="F255"/>
      <c r="G255"/>
    </row>
    <row r="256" spans="2:7" x14ac:dyDescent="0.25">
      <c r="B256"/>
      <c r="C256"/>
      <c r="D256"/>
      <c r="E256"/>
      <c r="F256"/>
      <c r="G256"/>
    </row>
    <row r="257" spans="2:7" x14ac:dyDescent="0.25">
      <c r="B257"/>
      <c r="C257"/>
      <c r="D257"/>
      <c r="E257"/>
      <c r="F257"/>
      <c r="G257"/>
    </row>
    <row r="258" spans="2:7" x14ac:dyDescent="0.25">
      <c r="B258"/>
      <c r="C258"/>
      <c r="D258"/>
      <c r="E258"/>
      <c r="F258"/>
      <c r="G258"/>
    </row>
    <row r="259" spans="2:7" x14ac:dyDescent="0.25">
      <c r="B259"/>
      <c r="C259"/>
      <c r="D259"/>
      <c r="E259"/>
      <c r="F259"/>
      <c r="G259"/>
    </row>
    <row r="260" spans="2:7" x14ac:dyDescent="0.25">
      <c r="B260"/>
      <c r="C260"/>
      <c r="D260"/>
      <c r="E260"/>
      <c r="F260"/>
      <c r="G260"/>
    </row>
    <row r="261" spans="2:7" x14ac:dyDescent="0.25">
      <c r="B261"/>
      <c r="C261"/>
      <c r="D261"/>
      <c r="E261"/>
      <c r="F261"/>
      <c r="G261"/>
    </row>
    <row r="262" spans="2:7" x14ac:dyDescent="0.25">
      <c r="B262"/>
      <c r="C262"/>
      <c r="D262"/>
      <c r="E262"/>
      <c r="F262"/>
      <c r="G262"/>
    </row>
    <row r="263" spans="2:7" x14ac:dyDescent="0.25">
      <c r="B263"/>
      <c r="C263"/>
      <c r="D263"/>
      <c r="E263"/>
      <c r="F263"/>
      <c r="G263"/>
    </row>
    <row r="264" spans="2:7" x14ac:dyDescent="0.25">
      <c r="B264"/>
      <c r="C264"/>
      <c r="D264"/>
      <c r="E264"/>
      <c r="F264"/>
      <c r="G264"/>
    </row>
    <row r="265" spans="2:7" x14ac:dyDescent="0.25">
      <c r="B265"/>
      <c r="C265"/>
      <c r="D265"/>
      <c r="E265"/>
      <c r="F265"/>
      <c r="G265"/>
    </row>
    <row r="266" spans="2:7" x14ac:dyDescent="0.25">
      <c r="B266"/>
      <c r="C266"/>
      <c r="D266"/>
      <c r="E266"/>
      <c r="F266"/>
      <c r="G266"/>
    </row>
    <row r="267" spans="2:7" x14ac:dyDescent="0.25">
      <c r="B267"/>
      <c r="C267"/>
      <c r="D267"/>
      <c r="E267"/>
      <c r="F267"/>
      <c r="G267"/>
    </row>
    <row r="268" spans="2:7" x14ac:dyDescent="0.25">
      <c r="B268"/>
      <c r="C268"/>
      <c r="D268"/>
      <c r="E268"/>
      <c r="F268"/>
      <c r="G268"/>
    </row>
    <row r="269" spans="2:7" x14ac:dyDescent="0.25">
      <c r="B269"/>
      <c r="C269"/>
      <c r="D269"/>
      <c r="E269"/>
      <c r="F269"/>
      <c r="G269"/>
    </row>
    <row r="270" spans="2:7" x14ac:dyDescent="0.25">
      <c r="B270"/>
      <c r="C270"/>
      <c r="D270"/>
      <c r="E270"/>
      <c r="F270"/>
      <c r="G270"/>
    </row>
    <row r="271" spans="2:7" x14ac:dyDescent="0.25">
      <c r="B271"/>
      <c r="C271"/>
      <c r="D271"/>
      <c r="E271"/>
      <c r="F271"/>
      <c r="G271"/>
    </row>
    <row r="272" spans="2:7" x14ac:dyDescent="0.25">
      <c r="B272"/>
      <c r="C272"/>
      <c r="D272"/>
      <c r="E272"/>
      <c r="F272"/>
      <c r="G272"/>
    </row>
    <row r="273" spans="2:7" x14ac:dyDescent="0.25">
      <c r="B273"/>
      <c r="C273"/>
      <c r="D273"/>
      <c r="E273"/>
      <c r="F273"/>
      <c r="G273"/>
    </row>
    <row r="274" spans="2:7" x14ac:dyDescent="0.25">
      <c r="B274"/>
      <c r="C274"/>
      <c r="D274"/>
      <c r="E274"/>
      <c r="F274"/>
      <c r="G274"/>
    </row>
    <row r="275" spans="2:7" x14ac:dyDescent="0.25">
      <c r="B275"/>
      <c r="C275"/>
      <c r="D275"/>
      <c r="E275"/>
      <c r="F275"/>
      <c r="G275"/>
    </row>
    <row r="276" spans="2:7" x14ac:dyDescent="0.25">
      <c r="B276"/>
      <c r="C276"/>
      <c r="D276"/>
      <c r="E276"/>
      <c r="F276"/>
      <c r="G276"/>
    </row>
    <row r="277" spans="2:7" x14ac:dyDescent="0.25">
      <c r="B277"/>
      <c r="C277"/>
      <c r="D277"/>
      <c r="E277"/>
      <c r="F277"/>
      <c r="G277"/>
    </row>
  </sheetData>
  <mergeCells count="1">
    <mergeCell ref="A1:G1"/>
  </mergeCells>
  <printOptions horizontalCentered="1" verticalCentered="1"/>
  <pageMargins left="0.5" right="0.5" top="0.5" bottom="0.42" header="0.5" footer="0.39"/>
  <pageSetup scale="83" fitToHeight="2" orientation="portrait" r:id="rId1"/>
  <rowBreaks count="1" manualBreakCount="1">
    <brk id="10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"/>
  <sheetViews>
    <sheetView topLeftCell="A4" workbookViewId="0">
      <selection activeCell="T30" sqref="T30"/>
    </sheetView>
  </sheetViews>
  <sheetFormatPr defaultRowHeight="15" x14ac:dyDescent="0.25"/>
  <cols>
    <col min="1" max="1" width="18.85546875" bestFit="1" customWidth="1"/>
    <col min="2" max="6" width="9.140625" style="1"/>
  </cols>
  <sheetData>
    <row r="1" spans="1:7" x14ac:dyDescent="0.25">
      <c r="G1" s="2" t="s">
        <v>57</v>
      </c>
    </row>
    <row r="2" spans="1:7" x14ac:dyDescent="0.25">
      <c r="B2" s="31">
        <f>'District 1'!B$3</f>
        <v>2017</v>
      </c>
      <c r="C2" s="31">
        <f>'District 1'!C$3</f>
        <v>2018</v>
      </c>
      <c r="D2" s="31">
        <f>'District 1'!D$3</f>
        <v>2019</v>
      </c>
      <c r="E2" s="31">
        <f>'District 1'!E$3</f>
        <v>2020</v>
      </c>
      <c r="F2" s="31">
        <f>'District 1'!F$3</f>
        <v>2021</v>
      </c>
      <c r="G2" s="31" t="s">
        <v>58</v>
      </c>
    </row>
    <row r="3" spans="1:7" x14ac:dyDescent="0.25">
      <c r="A3" s="38" t="s">
        <v>10</v>
      </c>
    </row>
    <row r="4" spans="1:7" x14ac:dyDescent="0.25">
      <c r="A4" s="37" t="s">
        <v>0</v>
      </c>
      <c r="B4" s="39">
        <f>'District 1'!B6</f>
        <v>15.329259724499138</v>
      </c>
      <c r="C4" s="39">
        <f>'District 1'!C6</f>
        <v>13.738436815680135</v>
      </c>
      <c r="D4" s="39">
        <f>'District 1'!D6</f>
        <v>13.015484359048404</v>
      </c>
      <c r="E4" s="39">
        <f>'District 1'!E6</f>
        <v>11.091656697379992</v>
      </c>
      <c r="F4" s="39">
        <f>'District 1'!F6</f>
        <v>12.057998975070088</v>
      </c>
      <c r="G4" s="39">
        <f>'District 1'!G6</f>
        <v>12.997140629061606</v>
      </c>
    </row>
    <row r="5" spans="1:7" x14ac:dyDescent="0.25">
      <c r="A5" s="37" t="s">
        <v>6</v>
      </c>
      <c r="B5" s="39">
        <f>'District 2'!B6</f>
        <v>19.351271654994473</v>
      </c>
      <c r="C5" s="39">
        <f>'District 2'!C6</f>
        <v>21.883035176979046</v>
      </c>
      <c r="D5" s="39">
        <f>'District 2'!D6</f>
        <v>12.753126793408457</v>
      </c>
      <c r="E5" s="39">
        <f>'District 2'!E6</f>
        <v>14.402477226082885</v>
      </c>
      <c r="F5" s="39">
        <f>'District 2'!F6</f>
        <v>22.238629388793512</v>
      </c>
      <c r="G5" s="39">
        <f>'District 2'!G6</f>
        <v>18.133023863059403</v>
      </c>
    </row>
    <row r="6" spans="1:7" x14ac:dyDescent="0.25">
      <c r="A6" s="37" t="s">
        <v>5</v>
      </c>
      <c r="B6" s="39">
        <f>'District 3'!B6</f>
        <v>11.976383590825581</v>
      </c>
      <c r="C6" s="39">
        <f>'District 3'!C6</f>
        <v>10.66087508429529</v>
      </c>
      <c r="D6" s="39">
        <f>'District 3'!D6</f>
        <v>9.920826961420083</v>
      </c>
      <c r="E6" s="39">
        <f>'District 3'!E6</f>
        <v>9.5387148171569685</v>
      </c>
      <c r="F6" s="39">
        <f>'District 3'!F6</f>
        <v>10.931338667674776</v>
      </c>
      <c r="G6" s="39">
        <f>'District 3'!G6</f>
        <v>10.589821709858183</v>
      </c>
    </row>
    <row r="7" spans="1:7" x14ac:dyDescent="0.25">
      <c r="A7" s="37" t="s">
        <v>4</v>
      </c>
      <c r="B7" s="39">
        <f>'District 4'!B6</f>
        <v>20.334295823335637</v>
      </c>
      <c r="C7" s="39">
        <f>'District 4'!C6</f>
        <v>17.079505096222917</v>
      </c>
      <c r="D7" s="39">
        <f>'District 4'!D6</f>
        <v>22.88204306798454</v>
      </c>
      <c r="E7" s="39">
        <f>'District 4'!E6</f>
        <v>16.665522954307058</v>
      </c>
      <c r="F7" s="39">
        <f>'District 4'!F6</f>
        <v>20.854760810112662</v>
      </c>
      <c r="G7" s="39">
        <f>'District 4'!G6</f>
        <v>19.568910733152201</v>
      </c>
    </row>
    <row r="8" spans="1:7" x14ac:dyDescent="0.25">
      <c r="A8" s="37" t="s">
        <v>3</v>
      </c>
      <c r="B8" s="39">
        <f>'District 5'!B6</f>
        <v>17.662747499249338</v>
      </c>
      <c r="C8" s="39">
        <f>'District 5'!C6</f>
        <v>17.394732874885484</v>
      </c>
      <c r="D8" s="39">
        <f>'District 5'!D6</f>
        <v>12.644622874122776</v>
      </c>
      <c r="E8" s="39">
        <f>'District 5'!E6</f>
        <v>11.386862976184375</v>
      </c>
      <c r="F8" s="39">
        <f>'District 5'!F6</f>
        <v>17.97530642280168</v>
      </c>
      <c r="G8" s="39">
        <f>'District 5'!G6</f>
        <v>15.40291850821585</v>
      </c>
    </row>
    <row r="9" spans="1:7" x14ac:dyDescent="0.25">
      <c r="A9" s="37" t="s">
        <v>2</v>
      </c>
      <c r="B9" s="39">
        <f>'District 6'!B6</f>
        <v>10.802101008646183</v>
      </c>
      <c r="C9" s="39">
        <f>'District 6'!C6</f>
        <v>11.941143430823185</v>
      </c>
      <c r="D9" s="39">
        <f>'District 6'!D6</f>
        <v>12.181062797729103</v>
      </c>
      <c r="E9" s="39">
        <f>'District 6'!E6</f>
        <v>14.922000571299451</v>
      </c>
      <c r="F9" s="39">
        <f>'District 6'!F6</f>
        <v>16.412148115729089</v>
      </c>
      <c r="G9" s="39">
        <f>'District 6'!G6</f>
        <v>13.349146938167777</v>
      </c>
    </row>
    <row r="10" spans="1:7" x14ac:dyDescent="0.25">
      <c r="A10" s="37" t="s">
        <v>7</v>
      </c>
      <c r="B10" s="39">
        <f>'Statewide Totals Check'!B6</f>
        <v>14.269215245579019</v>
      </c>
      <c r="C10" s="39">
        <f>'Statewide Totals Check'!C6</f>
        <v>13.339353143982924</v>
      </c>
      <c r="D10" s="39">
        <f>'Statewide Totals Check'!D6</f>
        <v>12.534518889911672</v>
      </c>
      <c r="E10" s="39">
        <f>'Statewide Totals Check'!E6</f>
        <v>11.713748821098761</v>
      </c>
      <c r="F10" s="39">
        <f>'Statewide Totals Check'!F6</f>
        <v>14.256232367118498</v>
      </c>
      <c r="G10" s="39">
        <f>'Statewide Totals Check'!G6</f>
        <v>13.220429971115365</v>
      </c>
    </row>
    <row r="12" spans="1:7" x14ac:dyDescent="0.25">
      <c r="G12" s="2" t="s">
        <v>57</v>
      </c>
    </row>
    <row r="13" spans="1:7" x14ac:dyDescent="0.25">
      <c r="A13" s="40" t="s">
        <v>54</v>
      </c>
      <c r="B13" s="31">
        <f>'District 1'!B$3</f>
        <v>2017</v>
      </c>
      <c r="C13" s="31">
        <f>'District 1'!C$3</f>
        <v>2018</v>
      </c>
      <c r="D13" s="31">
        <f>'District 1'!D$3</f>
        <v>2019</v>
      </c>
      <c r="E13" s="31">
        <f>'District 1'!E$3</f>
        <v>2020</v>
      </c>
      <c r="F13" s="31">
        <f>'District 1'!F$3</f>
        <v>2021</v>
      </c>
      <c r="G13" s="31" t="s">
        <v>58</v>
      </c>
    </row>
    <row r="14" spans="1:7" x14ac:dyDescent="0.25">
      <c r="A14" s="38" t="s">
        <v>10</v>
      </c>
    </row>
    <row r="15" spans="1:7" x14ac:dyDescent="0.25">
      <c r="A15" s="37" t="s">
        <v>0</v>
      </c>
      <c r="B15" s="39">
        <f>'District 1'!B9</f>
        <v>6.3871915518746407</v>
      </c>
      <c r="C15" s="39">
        <f>'District 1'!C9</f>
        <v>4.5794789385600456</v>
      </c>
      <c r="D15" s="39">
        <f>'District 1'!D9</f>
        <v>5.2875405208634145</v>
      </c>
      <c r="E15" s="39">
        <f>'District 1'!E9</f>
        <v>5.9419589450249957</v>
      </c>
      <c r="F15" s="39">
        <f>'District 1'!F9</f>
        <v>5.2753745515931643</v>
      </c>
      <c r="G15" s="39">
        <f>'District 1'!G9</f>
        <v>5.4894755451937218</v>
      </c>
    </row>
    <row r="16" spans="1:7" x14ac:dyDescent="0.25">
      <c r="A16" s="37" t="s">
        <v>6</v>
      </c>
      <c r="B16" s="39">
        <f>'District 2'!B9</f>
        <v>6.4504238849981572</v>
      </c>
      <c r="C16" s="39">
        <f>'District 2'!C9</f>
        <v>7.2943450589930157</v>
      </c>
      <c r="D16" s="39">
        <f>'District 2'!D9</f>
        <v>4.5546881405030204</v>
      </c>
      <c r="E16" s="39">
        <f>'District 2'!E9</f>
        <v>3.6006193065207213</v>
      </c>
      <c r="F16" s="39">
        <f>'District 2'!F9</f>
        <v>4.4477258777587032</v>
      </c>
      <c r="G16" s="39">
        <f>'District 2'!G9</f>
        <v>5.2585769202872275</v>
      </c>
    </row>
    <row r="17" spans="1:7" x14ac:dyDescent="0.25">
      <c r="A17" s="37" t="s">
        <v>5</v>
      </c>
      <c r="B17" s="39">
        <f>'District 3'!B9</f>
        <v>4.2044750903962136</v>
      </c>
      <c r="C17" s="39">
        <f>'District 3'!C9</f>
        <v>2.8511642667301356</v>
      </c>
      <c r="D17" s="39">
        <f>'District 3'!D9</f>
        <v>2.4197138930292885</v>
      </c>
      <c r="E17" s="39">
        <f>'District 3'!E9</f>
        <v>4.1216668963023935</v>
      </c>
      <c r="F17" s="39">
        <f>'District 3'!F9</f>
        <v>3.9853838892564291</v>
      </c>
      <c r="G17" s="39">
        <f>'District 3'!G9</f>
        <v>3.5218997030507855</v>
      </c>
    </row>
    <row r="18" spans="1:7" x14ac:dyDescent="0.25">
      <c r="A18" s="37" t="s">
        <v>4</v>
      </c>
      <c r="B18" s="39">
        <f>'District 4'!B9</f>
        <v>8.1337183293342541</v>
      </c>
      <c r="C18" s="39">
        <f>'District 4'!C9</f>
        <v>5.0233838518302694</v>
      </c>
      <c r="D18" s="39">
        <f>'District 4'!D9</f>
        <v>6.4666643452999786</v>
      </c>
      <c r="E18" s="39">
        <f>'District 4'!E9</f>
        <v>5.3917868381581666</v>
      </c>
      <c r="F18" s="39">
        <f>'District 4'!F9</f>
        <v>8.5314930586824538</v>
      </c>
      <c r="G18" s="39">
        <f>'District 4'!G9</f>
        <v>6.7206360093654025</v>
      </c>
    </row>
    <row r="19" spans="1:7" x14ac:dyDescent="0.25">
      <c r="A19" s="37" t="s">
        <v>3</v>
      </c>
      <c r="B19" s="39">
        <f>'District 5'!B9</f>
        <v>1.1775164999499559</v>
      </c>
      <c r="C19" s="39">
        <f>'District 5'!C9</f>
        <v>4.6385954333027959</v>
      </c>
      <c r="D19" s="39">
        <f>'District 5'!D9</f>
        <v>2.8737779259369951</v>
      </c>
      <c r="E19" s="39">
        <f>'District 5'!E9</f>
        <v>0.56934314880921866</v>
      </c>
      <c r="F19" s="39">
        <f>'District 5'!F9</f>
        <v>5.6172832571255249</v>
      </c>
      <c r="G19" s="39">
        <f>'District 5'!G9</f>
        <v>2.9886259792060601</v>
      </c>
    </row>
    <row r="20" spans="1:7" x14ac:dyDescent="0.25">
      <c r="A20" s="37" t="s">
        <v>2</v>
      </c>
      <c r="B20" s="39">
        <f>'District 6'!B9</f>
        <v>4.0507878782423186</v>
      </c>
      <c r="C20" s="39">
        <f>'District 6'!C9</f>
        <v>6.6339685726795468</v>
      </c>
      <c r="D20" s="39">
        <f>'District 6'!D9</f>
        <v>4.3503795706175366</v>
      </c>
      <c r="E20" s="39">
        <f>'District 6'!E9</f>
        <v>5.1161144815883839</v>
      </c>
      <c r="F20" s="39">
        <f>'District 6'!F9</f>
        <v>4.6891851759225975</v>
      </c>
      <c r="G20" s="39">
        <f>'District 6'!G9</f>
        <v>4.9631443744469941</v>
      </c>
    </row>
    <row r="21" spans="1:7" x14ac:dyDescent="0.25">
      <c r="A21" s="37" t="s">
        <v>7</v>
      </c>
      <c r="B21" s="39">
        <f>'Statewide Totals Check'!B9</f>
        <v>4.7758189801529785</v>
      </c>
      <c r="C21" s="39">
        <f>'Statewide Totals Check'!C9</f>
        <v>4.2754336999945268</v>
      </c>
      <c r="D21" s="39">
        <f>'Statewide Totals Check'!D9</f>
        <v>3.6932064586346889</v>
      </c>
      <c r="E21" s="39">
        <f>'Statewide Totals Check'!E9</f>
        <v>4.2694972338584272</v>
      </c>
      <c r="F21" s="39">
        <f>'Statewide Totals Check'!F9</f>
        <v>4.9449662085208077</v>
      </c>
      <c r="G21" s="39">
        <f>'Statewide Totals Check'!G9</f>
        <v>4.3956816823152938</v>
      </c>
    </row>
    <row r="24" spans="1:7" x14ac:dyDescent="0.25">
      <c r="G24" s="2" t="s">
        <v>57</v>
      </c>
    </row>
    <row r="25" spans="1:7" x14ac:dyDescent="0.25">
      <c r="A25" s="40" t="s">
        <v>88</v>
      </c>
      <c r="B25" s="31">
        <f>'District 1'!B$3</f>
        <v>2017</v>
      </c>
      <c r="C25" s="31">
        <f>'District 1'!C$3</f>
        <v>2018</v>
      </c>
      <c r="D25" s="31">
        <f>'District 1'!D$3</f>
        <v>2019</v>
      </c>
      <c r="E25" s="31">
        <f>'District 1'!E$3</f>
        <v>2020</v>
      </c>
      <c r="F25" s="31">
        <f>'District 1'!F$3</f>
        <v>2021</v>
      </c>
      <c r="G25" s="31" t="s">
        <v>58</v>
      </c>
    </row>
    <row r="26" spans="1:7" x14ac:dyDescent="0.25">
      <c r="A26" s="38" t="s">
        <v>10</v>
      </c>
    </row>
    <row r="27" spans="1:7" x14ac:dyDescent="0.25">
      <c r="A27" s="37" t="s">
        <v>0</v>
      </c>
      <c r="B27" s="39">
        <f>'District 1'!B13</f>
        <v>3.4065021609998078</v>
      </c>
      <c r="C27" s="39">
        <f>'District 1'!C13</f>
        <v>2.4978976028509337</v>
      </c>
      <c r="D27" s="39">
        <f>'District 1'!D13</f>
        <v>2.8471372035418385</v>
      </c>
      <c r="E27" s="39">
        <f>'District 1'!E13</f>
        <v>0.79226119266999939</v>
      </c>
      <c r="F27" s="39">
        <f>'District 1'!F13</f>
        <v>2.6376872757965821</v>
      </c>
      <c r="G27" s="39">
        <f>'District 1'!G13</f>
        <v>2.4218274464089951</v>
      </c>
    </row>
    <row r="28" spans="1:7" x14ac:dyDescent="0.25">
      <c r="A28" s="37" t="s">
        <v>6</v>
      </c>
      <c r="B28" s="39">
        <f>'District 2'!B13</f>
        <v>4.6074456321415411</v>
      </c>
      <c r="C28" s="39">
        <f>'District 2'!C13</f>
        <v>4.5589656618706345</v>
      </c>
      <c r="D28" s="39">
        <f>'District 2'!D13</f>
        <v>2.7328128843018122</v>
      </c>
      <c r="E28" s="39">
        <f>'District 2'!E13</f>
        <v>0.90015482663018032</v>
      </c>
      <c r="F28" s="39">
        <f>'District 2'!F13</f>
        <v>4.4477258777587032</v>
      </c>
      <c r="G28" s="39">
        <f>'District 2'!G13</f>
        <v>3.4452745339812867</v>
      </c>
    </row>
    <row r="29" spans="1:7" x14ac:dyDescent="0.25">
      <c r="A29" s="37" t="s">
        <v>5</v>
      </c>
      <c r="B29" s="39">
        <f>'District 3'!B13</f>
        <v>1.1466750246535131</v>
      </c>
      <c r="C29" s="39">
        <f>'District 3'!C13</f>
        <v>2.107382284104883</v>
      </c>
      <c r="D29" s="39">
        <f>'District 3'!D13</f>
        <v>1.2098569465146443</v>
      </c>
      <c r="E29" s="39">
        <f>'District 3'!E13</f>
        <v>0.82433337926047878</v>
      </c>
      <c r="F29" s="39">
        <f>'District 3'!F13</f>
        <v>0.56934055560806129</v>
      </c>
      <c r="G29" s="39">
        <f>'District 3'!G13</f>
        <v>1.1578848338797103</v>
      </c>
    </row>
    <row r="30" spans="1:7" x14ac:dyDescent="0.25">
      <c r="A30" s="37" t="s">
        <v>4</v>
      </c>
      <c r="B30" s="39">
        <f>'District 4'!B13</f>
        <v>5.5919313514173004</v>
      </c>
      <c r="C30" s="39">
        <f>'District 4'!C13</f>
        <v>5.0233838518302694</v>
      </c>
      <c r="D30" s="39">
        <f>'District 4'!D13</f>
        <v>5.4717929075615199</v>
      </c>
      <c r="E30" s="39">
        <f>'District 4'!E13</f>
        <v>2.4508121991628027</v>
      </c>
      <c r="F30" s="39">
        <f>'District 4'!F13</f>
        <v>3.7917746927477571</v>
      </c>
      <c r="G30" s="39">
        <f>'District 4'!G13</f>
        <v>4.447479712080046</v>
      </c>
    </row>
    <row r="31" spans="1:7" x14ac:dyDescent="0.25">
      <c r="A31" s="37" t="s">
        <v>3</v>
      </c>
      <c r="B31" s="39">
        <f>'District 5'!B13</f>
        <v>2.3550329998999118</v>
      </c>
      <c r="C31" s="39">
        <f>'District 5'!C13</f>
        <v>2.3192977166513979</v>
      </c>
      <c r="D31" s="39">
        <f>'District 5'!D13</f>
        <v>2.2990223407495955</v>
      </c>
      <c r="E31" s="39">
        <f>'District 5'!E13</f>
        <v>0.56934314880921866</v>
      </c>
      <c r="F31" s="39">
        <f>'District 5'!F13</f>
        <v>0</v>
      </c>
      <c r="G31" s="39">
        <f>'District 5'!G13</f>
        <v>1.4943129896030301</v>
      </c>
    </row>
    <row r="32" spans="1:7" x14ac:dyDescent="0.25">
      <c r="A32" s="37" t="s">
        <v>2</v>
      </c>
      <c r="B32" s="39">
        <f>'District 6'!B13</f>
        <v>0.9001750840538485</v>
      </c>
      <c r="C32" s="39">
        <f>'District 6'!C13</f>
        <v>2.6535874290718189</v>
      </c>
      <c r="D32" s="39">
        <f>'District 6'!D13</f>
        <v>0.43503795706175363</v>
      </c>
      <c r="E32" s="39">
        <f>'District 6'!E13</f>
        <v>2.5580572407941919</v>
      </c>
      <c r="F32" s="39">
        <f>'District 6'!F13</f>
        <v>1.9538271566344154</v>
      </c>
      <c r="G32" s="39">
        <f>'District 6'!G13</f>
        <v>1.7114290946368946</v>
      </c>
    </row>
    <row r="33" spans="1:7" x14ac:dyDescent="0.25">
      <c r="A33" s="37" t="s">
        <v>7</v>
      </c>
      <c r="B33" s="39">
        <f>'Statewide Totals Check'!B13</f>
        <v>2.2714261003166607</v>
      </c>
      <c r="C33" s="39">
        <f>'Statewide Totals Check'!C13</f>
        <v>2.7362775679964977</v>
      </c>
      <c r="D33" s="39">
        <f>'Statewide Totals Check'!D13</f>
        <v>2.0144762501643756</v>
      </c>
      <c r="E33" s="39">
        <f>'Statewide Totals Check'!E13</f>
        <v>1.2042171685241718</v>
      </c>
      <c r="F33" s="39">
        <f>'Statewide Totals Check'!F13</f>
        <v>1.5781807048470664</v>
      </c>
      <c r="G33" s="39">
        <f>'Statewide Totals Check'!G13</f>
        <v>1.9474539098865227</v>
      </c>
    </row>
    <row r="36" spans="1:7" x14ac:dyDescent="0.25">
      <c r="G36" s="2" t="s">
        <v>57</v>
      </c>
    </row>
    <row r="37" spans="1:7" x14ac:dyDescent="0.25">
      <c r="A37" s="40" t="s">
        <v>55</v>
      </c>
      <c r="B37" s="31">
        <f>'District 1'!B$3</f>
        <v>2017</v>
      </c>
      <c r="C37" s="31">
        <f>'District 1'!C$3</f>
        <v>2018</v>
      </c>
      <c r="D37" s="31">
        <f>'District 1'!D$3</f>
        <v>2019</v>
      </c>
      <c r="E37" s="31">
        <f>'District 1'!E$3</f>
        <v>2020</v>
      </c>
      <c r="F37" s="31">
        <f>'District 1'!F$3</f>
        <v>2021</v>
      </c>
      <c r="G37" s="31" t="s">
        <v>58</v>
      </c>
    </row>
    <row r="38" spans="1:7" x14ac:dyDescent="0.25">
      <c r="A38" s="38" t="s">
        <v>10</v>
      </c>
    </row>
    <row r="39" spans="1:7" x14ac:dyDescent="0.25">
      <c r="A39" s="37" t="s">
        <v>0</v>
      </c>
      <c r="B39" s="39">
        <f>'District 1'!B17</f>
        <v>4.6839404713747363</v>
      </c>
      <c r="C39" s="39">
        <f>'District 1'!C17</f>
        <v>6.244744007127335</v>
      </c>
      <c r="D39" s="39">
        <f>'District 1'!D17</f>
        <v>2.8471372035418385</v>
      </c>
      <c r="E39" s="39">
        <f>'District 1'!E17</f>
        <v>4.3574365596849969</v>
      </c>
      <c r="F39" s="39">
        <f>'District 1'!F17</f>
        <v>3.0144997437675221</v>
      </c>
      <c r="G39" s="39">
        <f>'District 1'!G17</f>
        <v>4.1978342404422584</v>
      </c>
    </row>
    <row r="40" spans="1:7" x14ac:dyDescent="0.25">
      <c r="A40" s="37" t="s">
        <v>6</v>
      </c>
      <c r="B40" s="39">
        <f>'District 2'!B17</f>
        <v>8.2934021378547751</v>
      </c>
      <c r="C40" s="39">
        <f>'District 2'!C17</f>
        <v>10.029724456115396</v>
      </c>
      <c r="D40" s="39">
        <f>'District 2'!D17</f>
        <v>7.2875010248048326</v>
      </c>
      <c r="E40" s="39">
        <f>'District 2'!E17</f>
        <v>3.6006193065207213</v>
      </c>
      <c r="F40" s="39">
        <f>'District 2'!F17</f>
        <v>7.1163614044139232</v>
      </c>
      <c r="G40" s="39">
        <f>'District 2'!G17</f>
        <v>7.2532095452237613</v>
      </c>
    </row>
    <row r="41" spans="1:7" x14ac:dyDescent="0.25">
      <c r="A41" s="37" t="s">
        <v>5</v>
      </c>
      <c r="B41" s="39">
        <f>'District 3'!B17</f>
        <v>4.4592917625414401</v>
      </c>
      <c r="C41" s="39">
        <f>'District 3'!C17</f>
        <v>3.7189099131262644</v>
      </c>
      <c r="D41" s="39">
        <f>'District 3'!D17</f>
        <v>3.1456280609380749</v>
      </c>
      <c r="E41" s="39">
        <f>'District 3'!E17</f>
        <v>3.6506192510106916</v>
      </c>
      <c r="F41" s="39">
        <f>'District 3'!F17</f>
        <v>3.9853838892564291</v>
      </c>
      <c r="G41" s="39">
        <f>'District 3'!G17</f>
        <v>3.7872483108148858</v>
      </c>
    </row>
    <row r="42" spans="1:7" x14ac:dyDescent="0.25">
      <c r="A42" s="37" t="s">
        <v>4</v>
      </c>
      <c r="B42" s="39">
        <f>'District 4'!B17</f>
        <v>7.625360933750863</v>
      </c>
      <c r="C42" s="39">
        <f>'District 4'!C17</f>
        <v>4.5210454666472426</v>
      </c>
      <c r="D42" s="39">
        <f>'District 4'!D17</f>
        <v>9.4512786585153528</v>
      </c>
      <c r="E42" s="39">
        <f>'District 4'!E17</f>
        <v>6.3721117178232864</v>
      </c>
      <c r="F42" s="39">
        <f>'District 4'!F17</f>
        <v>9.9534085684628604</v>
      </c>
      <c r="G42" s="39">
        <f>'District 4'!G17</f>
        <v>7.610131951781411</v>
      </c>
    </row>
    <row r="43" spans="1:7" x14ac:dyDescent="0.25">
      <c r="A43" s="37" t="s">
        <v>3</v>
      </c>
      <c r="B43" s="39">
        <f>'District 5'!B17</f>
        <v>9.4201319995996471</v>
      </c>
      <c r="C43" s="39">
        <f>'District 5'!C17</f>
        <v>6.9578931499541934</v>
      </c>
      <c r="D43" s="39">
        <f>'District 5'!D17</f>
        <v>8.0465781926235849</v>
      </c>
      <c r="E43" s="39">
        <f>'District 5'!E17</f>
        <v>5.1240883392829684</v>
      </c>
      <c r="F43" s="39">
        <f>'District 5'!F17</f>
        <v>8.4259248856882873</v>
      </c>
      <c r="G43" s="39">
        <f>'District 5'!G17</f>
        <v>7.5865121010615377</v>
      </c>
    </row>
    <row r="44" spans="1:7" x14ac:dyDescent="0.25">
      <c r="A44" s="37" t="s">
        <v>2</v>
      </c>
      <c r="B44" s="39">
        <f>'District 6'!B17</f>
        <v>4.5008754202692431</v>
      </c>
      <c r="C44" s="39">
        <f>'District 6'!C17</f>
        <v>2.6535874290718189</v>
      </c>
      <c r="D44" s="39">
        <f>'District 6'!D17</f>
        <v>3.9153416135557833</v>
      </c>
      <c r="E44" s="39">
        <f>'District 6'!E17</f>
        <v>7.6741717223825754</v>
      </c>
      <c r="F44" s="39">
        <f>'District 6'!F17</f>
        <v>7.8153086265376617</v>
      </c>
      <c r="G44" s="39">
        <f>'District 6'!G17</f>
        <v>5.3910016481062177</v>
      </c>
    </row>
    <row r="45" spans="1:7" x14ac:dyDescent="0.25">
      <c r="A45" s="37" t="s">
        <v>7</v>
      </c>
      <c r="B45" s="39">
        <f>'Statewide Totals Check'!B17</f>
        <v>5.5912027084717799</v>
      </c>
      <c r="C45" s="39">
        <f>'Statewide Totals Check'!C17</f>
        <v>4.7314799613272767</v>
      </c>
      <c r="D45" s="39">
        <f>'Statewide Totals Check'!D17</f>
        <v>4.6444869101011994</v>
      </c>
      <c r="E45" s="39">
        <f>'Statewide Totals Check'!E17</f>
        <v>4.7073943860490353</v>
      </c>
      <c r="F45" s="39">
        <f>'Statewide Totals Check'!F17</f>
        <v>5.6288445139545358</v>
      </c>
      <c r="G45" s="39">
        <f>'Statewide Totals Check'!G17</f>
        <v>5.0633801657049586</v>
      </c>
    </row>
    <row r="49" spans="1:7" x14ac:dyDescent="0.25">
      <c r="G49" s="2" t="s">
        <v>57</v>
      </c>
    </row>
    <row r="50" spans="1:7" x14ac:dyDescent="0.25">
      <c r="A50" s="40" t="s">
        <v>56</v>
      </c>
      <c r="B50" s="31">
        <f>'District 1'!B$3</f>
        <v>2017</v>
      </c>
      <c r="C50" s="31">
        <f>'District 1'!C$3</f>
        <v>2018</v>
      </c>
      <c r="D50" s="31">
        <f>'District 1'!D$3</f>
        <v>2019</v>
      </c>
      <c r="E50" s="31">
        <f>'District 1'!E$3</f>
        <v>2020</v>
      </c>
      <c r="F50" s="31">
        <f>'District 1'!F$3</f>
        <v>2021</v>
      </c>
      <c r="G50" s="31" t="s">
        <v>58</v>
      </c>
    </row>
    <row r="51" spans="1:7" x14ac:dyDescent="0.25">
      <c r="A51" s="38" t="s">
        <v>10</v>
      </c>
    </row>
    <row r="52" spans="1:7" x14ac:dyDescent="0.25">
      <c r="A52" s="37" t="s">
        <v>0</v>
      </c>
      <c r="B52" s="39">
        <f>'District 1'!B21</f>
        <v>7.2388170921245925</v>
      </c>
      <c r="C52" s="39">
        <f>'District 1'!C21</f>
        <v>8.7426416099782696</v>
      </c>
      <c r="D52" s="39">
        <f>'District 1'!D21</f>
        <v>5.2875405208634145</v>
      </c>
      <c r="E52" s="39">
        <f>'District 1'!E21</f>
        <v>6.7342201376949946</v>
      </c>
      <c r="F52" s="39">
        <f>'District 1'!F21</f>
        <v>6.0289994875350441</v>
      </c>
      <c r="G52" s="39">
        <f>'District 1'!G21</f>
        <v>6.7811168499451862</v>
      </c>
    </row>
    <row r="53" spans="1:7" x14ac:dyDescent="0.25">
      <c r="A53" s="37" t="s">
        <v>6</v>
      </c>
      <c r="B53" s="39">
        <f>'District 2'!B21</f>
        <v>4.6074456321415411</v>
      </c>
      <c r="C53" s="39">
        <f>'District 2'!C21</f>
        <v>4.5589656618706345</v>
      </c>
      <c r="D53" s="39">
        <f>'District 2'!D21</f>
        <v>6.3765633967042286</v>
      </c>
      <c r="E53" s="39">
        <f>'District 2'!E21</f>
        <v>6.3010837864112617</v>
      </c>
      <c r="F53" s="39">
        <f>'District 2'!F21</f>
        <v>10.674542106620887</v>
      </c>
      <c r="G53" s="39">
        <f>'District 2'!G21</f>
        <v>6.5278885907013846</v>
      </c>
    </row>
    <row r="54" spans="1:7" x14ac:dyDescent="0.25">
      <c r="A54" s="37" t="s">
        <v>5</v>
      </c>
      <c r="B54" s="39">
        <f>'District 3'!B21</f>
        <v>3.6948417461057641</v>
      </c>
      <c r="C54" s="39">
        <f>'District 3'!C21</f>
        <v>3.7189099131262644</v>
      </c>
      <c r="D54" s="39">
        <f>'District 3'!D21</f>
        <v>3.5085851448924683</v>
      </c>
      <c r="E54" s="39">
        <f>'District 3'!E21</f>
        <v>4.2394288076253197</v>
      </c>
      <c r="F54" s="39">
        <f>'District 3'!F21</f>
        <v>3.8715157781348166</v>
      </c>
      <c r="G54" s="39">
        <f>'District 3'!G21</f>
        <v>3.8113709115207133</v>
      </c>
    </row>
    <row r="55" spans="1:7" x14ac:dyDescent="0.25">
      <c r="A55" s="37" t="s">
        <v>4</v>
      </c>
      <c r="B55" s="39">
        <f>'District 4'!B21</f>
        <v>7.1170035381674728</v>
      </c>
      <c r="C55" s="39">
        <f>'District 4'!C21</f>
        <v>4.0187070814642158</v>
      </c>
      <c r="D55" s="39">
        <f>'District 4'!D21</f>
        <v>11.44102153399227</v>
      </c>
      <c r="E55" s="39">
        <f>'District 4'!E21</f>
        <v>3.9212995186604842</v>
      </c>
      <c r="F55" s="39">
        <f>'District 4'!F21</f>
        <v>10.427380405056331</v>
      </c>
      <c r="G55" s="39">
        <f>'District 4'!G21</f>
        <v>7.4124661868000761</v>
      </c>
    </row>
    <row r="56" spans="1:7" x14ac:dyDescent="0.25">
      <c r="A56" s="37" t="s">
        <v>3</v>
      </c>
      <c r="B56" s="39">
        <f>'District 5'!B21</f>
        <v>7.0650989996997344</v>
      </c>
      <c r="C56" s="39">
        <f>'District 5'!C21</f>
        <v>4.0587710041399463</v>
      </c>
      <c r="D56" s="39">
        <f>'District 5'!D21</f>
        <v>6.8970670222487875</v>
      </c>
      <c r="E56" s="39">
        <f>'District 5'!E21</f>
        <v>3.985402041664531</v>
      </c>
      <c r="F56" s="39">
        <f>'District 5'!F21</f>
        <v>6.1790115828380774</v>
      </c>
      <c r="G56" s="39">
        <f>'District 5'!G21</f>
        <v>5.63241049927296</v>
      </c>
    </row>
    <row r="57" spans="1:7" x14ac:dyDescent="0.25">
      <c r="A57" s="37" t="s">
        <v>2</v>
      </c>
      <c r="B57" s="39">
        <f>'District 6'!B21</f>
        <v>1.3502626260807729</v>
      </c>
      <c r="C57" s="39">
        <f>'District 6'!C21</f>
        <v>3.0958520005837884</v>
      </c>
      <c r="D57" s="39">
        <f>'District 6'!D21</f>
        <v>6.5255693559263053</v>
      </c>
      <c r="E57" s="39">
        <f>'District 6'!E21</f>
        <v>7.2478288489168765</v>
      </c>
      <c r="F57" s="39">
        <f>'District 6'!F21</f>
        <v>5.0799506072494802</v>
      </c>
      <c r="G57" s="39">
        <f>'District 6'!G21</f>
        <v>4.7064300102514602</v>
      </c>
    </row>
    <row r="58" spans="1:7" x14ac:dyDescent="0.25">
      <c r="A58" s="37" t="s">
        <v>7</v>
      </c>
      <c r="B58" s="39">
        <f>'Statewide Totals Check'!B21</f>
        <v>4.6593355903931499</v>
      </c>
      <c r="C58" s="39">
        <f>'Statewide Totals Check'!C21</f>
        <v>4.4464510479943087</v>
      </c>
      <c r="D58" s="39">
        <f>'Statewide Totals Check'!D21</f>
        <v>5.539809687952034</v>
      </c>
      <c r="E58" s="39">
        <f>'Statewide Totals Check'!E21</f>
        <v>5.0358172501919904</v>
      </c>
      <c r="F58" s="39">
        <f>'Statewide Totals Check'!F21</f>
        <v>5.6814505374494377</v>
      </c>
      <c r="G58" s="39">
        <f>'Statewide Totals Check'!G21</f>
        <v>5.0856367818179473</v>
      </c>
    </row>
    <row r="62" spans="1:7" x14ac:dyDescent="0.25">
      <c r="G62" s="2" t="s">
        <v>57</v>
      </c>
    </row>
    <row r="63" spans="1:7" x14ac:dyDescent="0.25">
      <c r="A63" s="40" t="s">
        <v>63</v>
      </c>
      <c r="B63" s="31">
        <f>'District 1'!B$3</f>
        <v>2017</v>
      </c>
      <c r="C63" s="31">
        <f>'District 1'!C$3</f>
        <v>2018</v>
      </c>
      <c r="D63" s="31">
        <f>'District 1'!D$3</f>
        <v>2019</v>
      </c>
      <c r="E63" s="31">
        <f>'District 1'!E$3</f>
        <v>2020</v>
      </c>
      <c r="F63" s="31">
        <f>'District 1'!F$3</f>
        <v>2021</v>
      </c>
      <c r="G63" s="31" t="s">
        <v>58</v>
      </c>
    </row>
    <row r="64" spans="1:7" x14ac:dyDescent="0.25">
      <c r="A64" s="38" t="s">
        <v>10</v>
      </c>
    </row>
    <row r="65" spans="1:7" x14ac:dyDescent="0.25">
      <c r="A65" s="37" t="s">
        <v>0</v>
      </c>
      <c r="B65" s="39">
        <f>'District 1'!B25</f>
        <v>1.2774383103749283</v>
      </c>
      <c r="C65" s="39">
        <f>'District 1'!C25</f>
        <v>1.6652650685672892</v>
      </c>
      <c r="D65" s="39">
        <f>'District 1'!D25</f>
        <v>1.220201658660788</v>
      </c>
      <c r="E65" s="39">
        <f>'District 1'!E25</f>
        <v>0.79226119266999939</v>
      </c>
      <c r="F65" s="39">
        <f>'District 1'!F25</f>
        <v>0.37681246797094026</v>
      </c>
      <c r="G65" s="39">
        <f>'District 1'!G25</f>
        <v>1.0494585601105646</v>
      </c>
    </row>
    <row r="66" spans="1:7" x14ac:dyDescent="0.25">
      <c r="A66" s="37" t="s">
        <v>6</v>
      </c>
      <c r="B66" s="39">
        <f>'District 2'!B25</f>
        <v>0</v>
      </c>
      <c r="C66" s="39">
        <f>'District 2'!C25</f>
        <v>2.7353793971223808</v>
      </c>
      <c r="D66" s="39">
        <f>'District 2'!D25</f>
        <v>0</v>
      </c>
      <c r="E66" s="39">
        <f>'District 2'!E25</f>
        <v>0.90015482663018032</v>
      </c>
      <c r="F66" s="39">
        <f>'District 2'!F25</f>
        <v>1.7790903511034808</v>
      </c>
      <c r="G66" s="39">
        <f>'District 2'!G25</f>
        <v>1.0879814317835641</v>
      </c>
    </row>
    <row r="67" spans="1:7" x14ac:dyDescent="0.25">
      <c r="A67" s="37" t="s">
        <v>5</v>
      </c>
      <c r="B67" s="39">
        <f>'District 3'!B25</f>
        <v>1.6563083689439633</v>
      </c>
      <c r="C67" s="39">
        <f>'District 3'!C25</f>
        <v>1.8594549565631322</v>
      </c>
      <c r="D67" s="39">
        <f>'District 3'!D25</f>
        <v>0.84689986256025107</v>
      </c>
      <c r="E67" s="39">
        <f>'District 3'!E25</f>
        <v>1.1776191132292553</v>
      </c>
      <c r="F67" s="39">
        <f>'District 3'!F25</f>
        <v>1.5941535557025717</v>
      </c>
      <c r="G67" s="39">
        <f>'District 3'!G25</f>
        <v>1.4232334416438106</v>
      </c>
    </row>
    <row r="68" spans="1:7" x14ac:dyDescent="0.25">
      <c r="A68" s="37" t="s">
        <v>4</v>
      </c>
      <c r="B68" s="39">
        <f>'District 4'!B25</f>
        <v>2.5417869779169546</v>
      </c>
      <c r="C68" s="39">
        <f>'District 4'!C25</f>
        <v>3.5163686962811886</v>
      </c>
      <c r="D68" s="39">
        <f>'District 4'!D25</f>
        <v>2.4871785943461457</v>
      </c>
      <c r="E68" s="39">
        <f>'District 4'!E25</f>
        <v>1.9606497593302421</v>
      </c>
      <c r="F68" s="39">
        <f>'District 4'!F25</f>
        <v>3.7917746927477571</v>
      </c>
      <c r="G68" s="39">
        <f>'District 4'!G25</f>
        <v>2.8661535922293631</v>
      </c>
    </row>
    <row r="69" spans="1:7" x14ac:dyDescent="0.25">
      <c r="A69" s="37" t="s">
        <v>3</v>
      </c>
      <c r="B69" s="39">
        <f>'District 5'!B25</f>
        <v>3.5325494998498672</v>
      </c>
      <c r="C69" s="39">
        <f>'District 5'!C25</f>
        <v>1.7394732874885483</v>
      </c>
      <c r="D69" s="39">
        <f>'District 5'!D25</f>
        <v>1.7242667555621969</v>
      </c>
      <c r="E69" s="39">
        <f>'District 5'!E25</f>
        <v>2.2773725952368746</v>
      </c>
      <c r="F69" s="39">
        <f>'District 5'!F25</f>
        <v>2.24691330285021</v>
      </c>
      <c r="G69" s="39">
        <f>'District 5'!G25</f>
        <v>2.2989430609277388</v>
      </c>
    </row>
    <row r="70" spans="1:7" x14ac:dyDescent="0.25">
      <c r="A70" s="37" t="s">
        <v>2</v>
      </c>
      <c r="B70" s="39">
        <f>'District 6'!B25</f>
        <v>1.800350168107697</v>
      </c>
      <c r="C70" s="39">
        <f>'District 6'!C25</f>
        <v>1.7690582860478792</v>
      </c>
      <c r="D70" s="39">
        <f>'District 6'!D25</f>
        <v>0</v>
      </c>
      <c r="E70" s="39">
        <f>'District 6'!E25</f>
        <v>4.689771608122685</v>
      </c>
      <c r="F70" s="39">
        <f>'District 6'!F25</f>
        <v>1.9538271566344154</v>
      </c>
      <c r="G70" s="39">
        <f>'District 6'!G25</f>
        <v>2.0537149135642734</v>
      </c>
    </row>
    <row r="71" spans="1:7" x14ac:dyDescent="0.25">
      <c r="A71" s="37" t="s">
        <v>7</v>
      </c>
      <c r="B71" s="39">
        <f>'Statewide Totals Check'!B25</f>
        <v>1.8054925412773453</v>
      </c>
      <c r="C71" s="39">
        <f>'Statewide Totals Check'!C25</f>
        <v>2.0522081759973729</v>
      </c>
      <c r="D71" s="39">
        <f>'Statewide Totals Check'!D25</f>
        <v>1.0072381250821878</v>
      </c>
      <c r="E71" s="39">
        <f>'Statewide Totals Check'!E25</f>
        <v>1.7515886087624315</v>
      </c>
      <c r="F71" s="39">
        <f>'Statewide Totals Check'!F25</f>
        <v>1.7886047988266751</v>
      </c>
      <c r="G71" s="39">
        <f>'Statewide Totals Check'!G25</f>
        <v>1.6803745165306569</v>
      </c>
    </row>
    <row r="75" spans="1:7" x14ac:dyDescent="0.25">
      <c r="G75" s="2" t="s">
        <v>57</v>
      </c>
    </row>
    <row r="76" spans="1:7" x14ac:dyDescent="0.25">
      <c r="A76" s="40" t="s">
        <v>64</v>
      </c>
      <c r="B76" s="31">
        <f>'District 1'!B$3</f>
        <v>2017</v>
      </c>
      <c r="C76" s="31">
        <f>'District 1'!C$3</f>
        <v>2018</v>
      </c>
      <c r="D76" s="31">
        <f>'District 1'!D$3</f>
        <v>2019</v>
      </c>
      <c r="E76" s="31">
        <f>'District 1'!E$3</f>
        <v>2020</v>
      </c>
      <c r="F76" s="31">
        <f>'District 1'!F$3</f>
        <v>2021</v>
      </c>
      <c r="G76" s="31" t="s">
        <v>58</v>
      </c>
    </row>
    <row r="77" spans="1:7" x14ac:dyDescent="0.25">
      <c r="A77" s="38" t="s">
        <v>10</v>
      </c>
    </row>
    <row r="78" spans="1:7" x14ac:dyDescent="0.25">
      <c r="A78" s="37" t="s">
        <v>0</v>
      </c>
      <c r="B78" s="39">
        <f>'District 1'!B29</f>
        <v>3.8323149311247846</v>
      </c>
      <c r="C78" s="39">
        <f>'District 1'!C29</f>
        <v>1.6652650685672892</v>
      </c>
      <c r="D78" s="39">
        <f>'District 1'!D29</f>
        <v>3.253871089762101</v>
      </c>
      <c r="E78" s="39">
        <f>'District 1'!E29</f>
        <v>1.5845223853399988</v>
      </c>
      <c r="F78" s="39">
        <f>'District 1'!F29</f>
        <v>1.8840623398547016</v>
      </c>
      <c r="G78" s="39">
        <f>'District 1'!G29</f>
        <v>2.4218274464089951</v>
      </c>
    </row>
    <row r="79" spans="1:7" x14ac:dyDescent="0.25">
      <c r="A79" s="37" t="s">
        <v>6</v>
      </c>
      <c r="B79" s="39">
        <f>'District 2'!B29</f>
        <v>5.5289347585698501</v>
      </c>
      <c r="C79" s="39">
        <f>'District 2'!C29</f>
        <v>4.5589656618706345</v>
      </c>
      <c r="D79" s="39">
        <f>'District 2'!D29</f>
        <v>4.5546881405030204</v>
      </c>
      <c r="E79" s="39">
        <f>'District 2'!E29</f>
        <v>4.5007741331509008</v>
      </c>
      <c r="F79" s="39">
        <f>'District 2'!F29</f>
        <v>8.0059065799656643</v>
      </c>
      <c r="G79" s="39">
        <f>'District 2'!G29</f>
        <v>5.439907158917821</v>
      </c>
    </row>
    <row r="80" spans="1:7" x14ac:dyDescent="0.25">
      <c r="A80" s="37" t="s">
        <v>5</v>
      </c>
      <c r="B80" s="39">
        <f>'District 3'!B29</f>
        <v>3.0578000657427014</v>
      </c>
      <c r="C80" s="39">
        <f>'District 3'!C29</f>
        <v>2.4792732754175093</v>
      </c>
      <c r="D80" s="39">
        <f>'District 3'!D29</f>
        <v>2.7826709769836819</v>
      </c>
      <c r="E80" s="39">
        <f>'District 3'!E29</f>
        <v>1.6486667585209576</v>
      </c>
      <c r="F80" s="39">
        <f>'District 3'!F29</f>
        <v>2.1634941113106327</v>
      </c>
      <c r="G80" s="39">
        <f>'District 3'!G29</f>
        <v>2.4122600705827297</v>
      </c>
    </row>
    <row r="81" spans="1:7" x14ac:dyDescent="0.25">
      <c r="A81" s="37" t="s">
        <v>4</v>
      </c>
      <c r="B81" s="39">
        <f>'District 4'!B29</f>
        <v>6.1002887470006906</v>
      </c>
      <c r="C81" s="39">
        <f>'District 4'!C29</f>
        <v>3.5163686962811886</v>
      </c>
      <c r="D81" s="39">
        <f>'District 4'!D29</f>
        <v>6.4666643452999786</v>
      </c>
      <c r="E81" s="39">
        <f>'District 4'!E29</f>
        <v>4.9016243983256054</v>
      </c>
      <c r="F81" s="39">
        <f>'District 4'!F29</f>
        <v>0.94794367318693928</v>
      </c>
      <c r="G81" s="39">
        <f>'District 4'!G29</f>
        <v>4.3486468295893781</v>
      </c>
    </row>
    <row r="82" spans="1:7" x14ac:dyDescent="0.25">
      <c r="A82" s="37" t="s">
        <v>3</v>
      </c>
      <c r="B82" s="39">
        <f>'District 5'!B29</f>
        <v>7.0650989996997344</v>
      </c>
      <c r="C82" s="39">
        <f>'District 5'!C29</f>
        <v>5.2184198624656455</v>
      </c>
      <c r="D82" s="39">
        <f>'District 5'!D29</f>
        <v>5.7475558518739902</v>
      </c>
      <c r="E82" s="39">
        <f>'District 5'!E29</f>
        <v>3.4160588928553124</v>
      </c>
      <c r="F82" s="39">
        <f>'District 5'!F29</f>
        <v>3.3703699542753149</v>
      </c>
      <c r="G82" s="39">
        <f>'District 5'!G29</f>
        <v>4.9427275809946378</v>
      </c>
    </row>
    <row r="83" spans="1:7" x14ac:dyDescent="0.25">
      <c r="A83" s="37" t="s">
        <v>2</v>
      </c>
      <c r="B83" s="39">
        <f>'District 6'!B29</f>
        <v>3.600700336215394</v>
      </c>
      <c r="C83" s="39">
        <f>'District 6'!C29</f>
        <v>0.88452914302393959</v>
      </c>
      <c r="D83" s="39">
        <f>'District 6'!D29</f>
        <v>2.1751897853087683</v>
      </c>
      <c r="E83" s="39">
        <f>'District 6'!E29</f>
        <v>2.1317143673284931</v>
      </c>
      <c r="F83" s="39">
        <f>'District 6'!F29</f>
        <v>2.7353580192881815</v>
      </c>
      <c r="G83" s="39">
        <f>'District 6'!G29</f>
        <v>2.3104292777598077</v>
      </c>
    </row>
    <row r="84" spans="1:7" x14ac:dyDescent="0.25">
      <c r="A84" s="37" t="s">
        <v>7</v>
      </c>
      <c r="B84" s="39">
        <f>'Statewide Totals Check'!B29</f>
        <v>4.1351603364739207</v>
      </c>
      <c r="C84" s="39">
        <f>'Statewide Totals Check'!C29</f>
        <v>2.6792717853299037</v>
      </c>
      <c r="D84" s="39">
        <f>'Statewide Totals Check'!D29</f>
        <v>3.5812911114033348</v>
      </c>
      <c r="E84" s="39">
        <f>'Statewide Totals Check'!E29</f>
        <v>2.4084343370483436</v>
      </c>
      <c r="F84" s="39">
        <f>'Statewide Totals Check'!F29</f>
        <v>2.5250891277553058</v>
      </c>
      <c r="G84" s="39">
        <f>'Statewide Totals Check'!G29</f>
        <v>3.0491564074794697</v>
      </c>
    </row>
    <row r="88" spans="1:7" x14ac:dyDescent="0.25">
      <c r="G88" s="2" t="s">
        <v>57</v>
      </c>
    </row>
    <row r="89" spans="1:7" x14ac:dyDescent="0.25">
      <c r="A89" s="40" t="s">
        <v>65</v>
      </c>
      <c r="B89" s="31">
        <f>'District 1'!B$3</f>
        <v>2017</v>
      </c>
      <c r="C89" s="31">
        <f>'District 1'!C$3</f>
        <v>2018</v>
      </c>
      <c r="D89" s="31">
        <f>'District 1'!D$3</f>
        <v>2019</v>
      </c>
      <c r="E89" s="31">
        <f>'District 1'!E$3</f>
        <v>2020</v>
      </c>
      <c r="F89" s="31">
        <f>'District 1'!F$3</f>
        <v>2021</v>
      </c>
      <c r="G89" s="31" t="s">
        <v>58</v>
      </c>
    </row>
    <row r="90" spans="1:7" x14ac:dyDescent="0.25">
      <c r="A90" s="38" t="s">
        <v>10</v>
      </c>
    </row>
    <row r="91" spans="1:7" x14ac:dyDescent="0.25">
      <c r="A91" s="37" t="s">
        <v>0</v>
      </c>
      <c r="B91" s="39">
        <f>'District 1'!B45</f>
        <v>3.8323149311247846</v>
      </c>
      <c r="C91" s="39">
        <f>'District 1'!C45</f>
        <v>0.83263253428364459</v>
      </c>
      <c r="D91" s="39">
        <f>'District 1'!D45</f>
        <v>2.8471372035418385</v>
      </c>
      <c r="E91" s="39">
        <f>'District 1'!E45</f>
        <v>2.7729141743449981</v>
      </c>
      <c r="F91" s="39">
        <f>'District 1'!F45</f>
        <v>1.8840623398547016</v>
      </c>
      <c r="G91" s="39">
        <f>'District 1'!G45</f>
        <v>2.4218274464089951</v>
      </c>
    </row>
    <row r="92" spans="1:7" x14ac:dyDescent="0.25">
      <c r="A92" s="37" t="s">
        <v>6</v>
      </c>
      <c r="B92" s="39">
        <f>'District 2'!B45</f>
        <v>2.764467379284925</v>
      </c>
      <c r="C92" s="39">
        <f>'District 2'!C45</f>
        <v>1.8235862647482539</v>
      </c>
      <c r="D92" s="39">
        <f>'District 2'!D45</f>
        <v>2.7328128843018122</v>
      </c>
      <c r="E92" s="39">
        <f>'District 2'!E45</f>
        <v>3.6006193065207213</v>
      </c>
      <c r="F92" s="39">
        <f>'District 2'!F45</f>
        <v>0</v>
      </c>
      <c r="G92" s="39">
        <f>'District 2'!G45</f>
        <v>2.1759628635671282</v>
      </c>
    </row>
    <row r="93" spans="1:7" x14ac:dyDescent="0.25">
      <c r="A93" s="37" t="s">
        <v>5</v>
      </c>
      <c r="B93" s="39">
        <f>'District 3'!B45</f>
        <v>1.1466750246535131</v>
      </c>
      <c r="C93" s="39">
        <f>'District 3'!C45</f>
        <v>2.107382284104883</v>
      </c>
      <c r="D93" s="39">
        <f>'District 3'!D45</f>
        <v>1.3308426411661087</v>
      </c>
      <c r="E93" s="39">
        <f>'District 3'!E45</f>
        <v>1.8841905811668087</v>
      </c>
      <c r="F93" s="39">
        <f>'District 3'!F45</f>
        <v>1.9357578890674083</v>
      </c>
      <c r="G93" s="39">
        <f>'District 3'!G45</f>
        <v>1.6885820494079111</v>
      </c>
    </row>
    <row r="94" spans="1:7" x14ac:dyDescent="0.25">
      <c r="A94" s="37" t="s">
        <v>4</v>
      </c>
      <c r="B94" s="39">
        <f>'District 4'!B45</f>
        <v>7.625360933750863</v>
      </c>
      <c r="C94" s="39">
        <f>'District 4'!C45</f>
        <v>8.0374141629284317</v>
      </c>
      <c r="D94" s="39">
        <f>'District 4'!D45</f>
        <v>5.4717929075615199</v>
      </c>
      <c r="E94" s="39">
        <f>'District 4'!E45</f>
        <v>3.9212995186604842</v>
      </c>
      <c r="F94" s="39">
        <f>'District 4'!F45</f>
        <v>4.7397183659346958</v>
      </c>
      <c r="G94" s="39">
        <f>'District 4'!G45</f>
        <v>5.929972949440061</v>
      </c>
    </row>
    <row r="95" spans="1:7" x14ac:dyDescent="0.25">
      <c r="A95" s="37" t="s">
        <v>3</v>
      </c>
      <c r="B95" s="39">
        <f>'District 5'!B45</f>
        <v>3.5325494998498672</v>
      </c>
      <c r="C95" s="39">
        <f>'District 5'!C45</f>
        <v>4.6385954333027959</v>
      </c>
      <c r="D95" s="39">
        <f>'District 5'!D45</f>
        <v>1.1495111703747978</v>
      </c>
      <c r="E95" s="39">
        <f>'District 5'!E45</f>
        <v>1.7080294464276562</v>
      </c>
      <c r="F95" s="39">
        <f>'District 5'!F45</f>
        <v>3.3703699542753149</v>
      </c>
      <c r="G95" s="39">
        <f>'District 5'!G45</f>
        <v>2.8736788261596735</v>
      </c>
    </row>
    <row r="96" spans="1:7" x14ac:dyDescent="0.25">
      <c r="A96" s="37" t="s">
        <v>2</v>
      </c>
      <c r="B96" s="39">
        <f>'District 6'!B45</f>
        <v>0.9001750840538485</v>
      </c>
      <c r="C96" s="39">
        <f>'District 6'!C45</f>
        <v>2.6535874290718189</v>
      </c>
      <c r="D96" s="39">
        <f>'District 6'!D45</f>
        <v>2.610227742370522</v>
      </c>
      <c r="E96" s="39">
        <f>'District 6'!E45</f>
        <v>1.7053714938627946</v>
      </c>
      <c r="F96" s="39">
        <f>'District 6'!F45</f>
        <v>1.9538271566344154</v>
      </c>
      <c r="G96" s="39">
        <f>'District 6'!G45</f>
        <v>1.9681434588324287</v>
      </c>
    </row>
    <row r="97" spans="1:7" x14ac:dyDescent="0.25">
      <c r="A97" s="37" t="s">
        <v>7</v>
      </c>
      <c r="B97" s="39">
        <f>'Statewide Totals Check'!B45</f>
        <v>2.5626345747162325</v>
      </c>
      <c r="C97" s="39">
        <f>'Statewide Totals Check'!C45</f>
        <v>2.9072949159962787</v>
      </c>
      <c r="D97" s="39">
        <f>'Statewide Totals Check'!D45</f>
        <v>2.2383069446270842</v>
      </c>
      <c r="E97" s="39">
        <f>'Statewide Totals Check'!E45</f>
        <v>2.2989600490006916</v>
      </c>
      <c r="F97" s="39">
        <f>'Statewide Totals Check'!F45</f>
        <v>2.2620590102807947</v>
      </c>
      <c r="G97" s="39">
        <f>'Statewide Totals Check'!G45</f>
        <v>2.4482277724287713</v>
      </c>
    </row>
    <row r="100" spans="1:7" x14ac:dyDescent="0.25">
      <c r="G100" s="2" t="s">
        <v>57</v>
      </c>
    </row>
    <row r="101" spans="1:7" x14ac:dyDescent="0.25">
      <c r="A101" s="40" t="s">
        <v>66</v>
      </c>
      <c r="B101" s="31">
        <f>'District 1'!B$3</f>
        <v>2017</v>
      </c>
      <c r="C101" s="31">
        <f>'District 1'!C$3</f>
        <v>2018</v>
      </c>
      <c r="D101" s="31">
        <f>'District 1'!D$3</f>
        <v>2019</v>
      </c>
      <c r="E101" s="31">
        <f>'District 1'!E$3</f>
        <v>2020</v>
      </c>
      <c r="F101" s="31">
        <f>'District 1'!F$3</f>
        <v>2021</v>
      </c>
      <c r="G101" s="31" t="s">
        <v>58</v>
      </c>
    </row>
    <row r="102" spans="1:7" x14ac:dyDescent="0.25">
      <c r="A102" s="38" t="s">
        <v>10</v>
      </c>
    </row>
    <row r="103" spans="1:7" x14ac:dyDescent="0.25">
      <c r="A103" s="37" t="s">
        <v>0</v>
      </c>
      <c r="B103" s="39">
        <f>'District 1'!B49</f>
        <v>6.8130043219996157</v>
      </c>
      <c r="C103" s="39">
        <f>'District 1'!C49</f>
        <v>7.0773765414109793</v>
      </c>
      <c r="D103" s="39">
        <f>'District 1'!D49</f>
        <v>4.4740727484228886</v>
      </c>
      <c r="E103" s="39">
        <f>'District 1'!E49</f>
        <v>5.5458283486899962</v>
      </c>
      <c r="F103" s="39">
        <f>'District 1'!F49</f>
        <v>6.4058119555059845</v>
      </c>
      <c r="G103" s="39">
        <f>'District 1'!G49</f>
        <v>6.0545686160224879</v>
      </c>
    </row>
    <row r="104" spans="1:7" x14ac:dyDescent="0.25">
      <c r="A104" s="37" t="s">
        <v>6</v>
      </c>
      <c r="B104" s="39">
        <f>'District 2'!B49</f>
        <v>13.822336896424625</v>
      </c>
      <c r="C104" s="39">
        <f>'District 2'!C49</f>
        <v>16.412276382734284</v>
      </c>
      <c r="D104" s="39">
        <f>'District 2'!D49</f>
        <v>6.3765633967042286</v>
      </c>
      <c r="E104" s="39">
        <f>'District 2'!E49</f>
        <v>7.2012386130414425</v>
      </c>
      <c r="F104" s="39">
        <f>'District 2'!F49</f>
        <v>8.8954517555174064</v>
      </c>
      <c r="G104" s="39">
        <f>'District 2'!G49</f>
        <v>10.517153840574455</v>
      </c>
    </row>
    <row r="105" spans="1:7" x14ac:dyDescent="0.25">
      <c r="A105" s="37" t="s">
        <v>5</v>
      </c>
      <c r="B105" s="39">
        <f>'District 3'!B49</f>
        <v>4.9689251068318896</v>
      </c>
      <c r="C105" s="39">
        <f>'District 3'!C49</f>
        <v>2.9751279305010114</v>
      </c>
      <c r="D105" s="39">
        <f>'District 3'!D49</f>
        <v>3.6295708395439332</v>
      </c>
      <c r="E105" s="39">
        <f>'District 3'!E49</f>
        <v>3.5328573396877658</v>
      </c>
      <c r="F105" s="39">
        <f>'District 3'!F49</f>
        <v>2.9605708891619185</v>
      </c>
      <c r="G105" s="39">
        <f>'District 3'!G49</f>
        <v>3.5942675051682671</v>
      </c>
    </row>
    <row r="106" spans="1:7" x14ac:dyDescent="0.25">
      <c r="A106" s="37" t="s">
        <v>4</v>
      </c>
      <c r="B106" s="39">
        <f>'District 4'!B49</f>
        <v>6.6086461425840817</v>
      </c>
      <c r="C106" s="39">
        <f>'District 4'!C49</f>
        <v>4.0187070814642158</v>
      </c>
      <c r="D106" s="39">
        <f>'District 4'!D49</f>
        <v>6.964100064169207</v>
      </c>
      <c r="E106" s="39">
        <f>'District 4'!E49</f>
        <v>6.8622741576558486</v>
      </c>
      <c r="F106" s="39">
        <f>'District 4'!F49</f>
        <v>8.0575212220889831</v>
      </c>
      <c r="G106" s="39">
        <f>'District 4'!G49</f>
        <v>6.5229702443840676</v>
      </c>
    </row>
    <row r="107" spans="1:7" x14ac:dyDescent="0.25">
      <c r="A107" s="37" t="s">
        <v>3</v>
      </c>
      <c r="B107" s="39">
        <f>'District 5'!B49</f>
        <v>9.4201319995996471</v>
      </c>
      <c r="C107" s="39">
        <f>'District 5'!C49</f>
        <v>7.537717579117043</v>
      </c>
      <c r="D107" s="39">
        <f>'District 5'!D49</f>
        <v>8.6213337778109835</v>
      </c>
      <c r="E107" s="39">
        <f>'District 5'!E49</f>
        <v>5.6934314880921875</v>
      </c>
      <c r="F107" s="39">
        <f>'District 5'!F49</f>
        <v>10.672838188538497</v>
      </c>
      <c r="G107" s="39">
        <f>'District 5'!G49</f>
        <v>8.391142172386246</v>
      </c>
    </row>
    <row r="108" spans="1:7" x14ac:dyDescent="0.25">
      <c r="A108" s="37" t="s">
        <v>2</v>
      </c>
      <c r="B108" s="39">
        <f>'District 6'!B49</f>
        <v>3.1506127941884698</v>
      </c>
      <c r="C108" s="39">
        <f>'District 6'!C49</f>
        <v>5.3071748581436378</v>
      </c>
      <c r="D108" s="39">
        <f>'District 6'!D49</f>
        <v>6.5255693559263053</v>
      </c>
      <c r="E108" s="39">
        <f>'District 6'!E49</f>
        <v>4.2634287346569861</v>
      </c>
      <c r="F108" s="39">
        <f>'District 6'!F49</f>
        <v>4.6891851759225975</v>
      </c>
      <c r="G108" s="39">
        <f>'District 6'!G49</f>
        <v>4.7920014649833043</v>
      </c>
    </row>
    <row r="109" spans="1:7" x14ac:dyDescent="0.25">
      <c r="A109" s="37" t="s">
        <v>7</v>
      </c>
      <c r="B109" s="39">
        <f>'Statewide Totals Check'!B49</f>
        <v>6.1736196572709234</v>
      </c>
      <c r="C109" s="39">
        <f>'Statewide Totals Check'!C49</f>
        <v>5.2445320053266204</v>
      </c>
      <c r="D109" s="39">
        <f>'Statewide Totals Check'!D49</f>
        <v>5.148105972642294</v>
      </c>
      <c r="E109" s="39">
        <f>'Statewide Totals Check'!E49</f>
        <v>4.7073943860490353</v>
      </c>
      <c r="F109" s="39">
        <f>'Statewide Totals Check'!F49</f>
        <v>5.3132083729851232</v>
      </c>
      <c r="G109" s="39">
        <f>'Statewide Totals Check'!G49</f>
        <v>5.3082029429478359</v>
      </c>
    </row>
    <row r="112" spans="1:7" x14ac:dyDescent="0.25">
      <c r="G112" s="2" t="s">
        <v>57</v>
      </c>
    </row>
    <row r="113" spans="1:7" x14ac:dyDescent="0.25">
      <c r="A113" s="40" t="s">
        <v>67</v>
      </c>
      <c r="B113" s="31">
        <f>'District 1'!B$3</f>
        <v>2017</v>
      </c>
      <c r="C113" s="31">
        <f>'District 1'!C$3</f>
        <v>2018</v>
      </c>
      <c r="D113" s="31">
        <f>'District 1'!D$3</f>
        <v>2019</v>
      </c>
      <c r="E113" s="31">
        <f>'District 1'!E$3</f>
        <v>2020</v>
      </c>
      <c r="F113" s="31">
        <f>'District 1'!F$3</f>
        <v>2021</v>
      </c>
      <c r="G113" s="31" t="s">
        <v>58</v>
      </c>
    </row>
    <row r="114" spans="1:7" x14ac:dyDescent="0.25">
      <c r="A114" s="38" t="s">
        <v>10</v>
      </c>
    </row>
    <row r="115" spans="1:7" x14ac:dyDescent="0.25">
      <c r="A115" s="37" t="s">
        <v>0</v>
      </c>
      <c r="B115" s="39">
        <f>'District 1'!B53</f>
        <v>4.2581277012497605</v>
      </c>
      <c r="C115" s="39">
        <f>'District 1'!C53</f>
        <v>2.9142138699927562</v>
      </c>
      <c r="D115" s="39">
        <f>'District 1'!D53</f>
        <v>3.6606049759823636</v>
      </c>
      <c r="E115" s="39">
        <f>'District 1'!E53</f>
        <v>2.7729141743449981</v>
      </c>
      <c r="F115" s="39">
        <f>'District 1'!F53</f>
        <v>1.507249871883761</v>
      </c>
      <c r="G115" s="39">
        <f>'District 1'!G53</f>
        <v>2.9869205172377606</v>
      </c>
    </row>
    <row r="116" spans="1:7" x14ac:dyDescent="0.25">
      <c r="A116" s="37" t="s">
        <v>6</v>
      </c>
      <c r="B116" s="39">
        <f>'District 2'!B53</f>
        <v>0.92148912642830827</v>
      </c>
      <c r="C116" s="39">
        <f>'District 2'!C53</f>
        <v>1.8235862647482539</v>
      </c>
      <c r="D116" s="39">
        <f>'District 2'!D53</f>
        <v>4.5546881405030204</v>
      </c>
      <c r="E116" s="39">
        <f>'District 2'!E53</f>
        <v>1.8003096532603606</v>
      </c>
      <c r="F116" s="39">
        <f>'District 2'!F53</f>
        <v>8.8954517555174064</v>
      </c>
      <c r="G116" s="39">
        <f>'District 2'!G53</f>
        <v>3.6266047726118806</v>
      </c>
    </row>
    <row r="117" spans="1:7" x14ac:dyDescent="0.25">
      <c r="A117" s="37" t="s">
        <v>5</v>
      </c>
      <c r="B117" s="39">
        <f>'District 3'!B53</f>
        <v>1.5289000328713507</v>
      </c>
      <c r="C117" s="39">
        <f>'District 3'!C53</f>
        <v>1.3636003014796303</v>
      </c>
      <c r="D117" s="39">
        <f>'District 3'!D53</f>
        <v>2.0567568090748951</v>
      </c>
      <c r="E117" s="39">
        <f>'District 3'!E53</f>
        <v>2.4730001377814359</v>
      </c>
      <c r="F117" s="39">
        <f>'District 3'!F53</f>
        <v>2.618966555797082</v>
      </c>
      <c r="G117" s="39">
        <f>'District 3'!G53</f>
        <v>2.0262984592894928</v>
      </c>
    </row>
    <row r="118" spans="1:7" x14ac:dyDescent="0.25">
      <c r="A118" s="37" t="s">
        <v>4</v>
      </c>
      <c r="B118" s="39">
        <f>'District 4'!B53</f>
        <v>4.066859164667127</v>
      </c>
      <c r="C118" s="39">
        <f>'District 4'!C53</f>
        <v>5.525722237013297</v>
      </c>
      <c r="D118" s="39">
        <f>'District 4'!D53</f>
        <v>8.9538429396461243</v>
      </c>
      <c r="E118" s="39">
        <f>'District 4'!E53</f>
        <v>5.3917868381581666</v>
      </c>
      <c r="F118" s="39">
        <f>'District 4'!F53</f>
        <v>5.2136902025281655</v>
      </c>
      <c r="G118" s="39">
        <f>'District 4'!G53</f>
        <v>5.8311400669493931</v>
      </c>
    </row>
    <row r="119" spans="1:7" x14ac:dyDescent="0.25">
      <c r="A119" s="37" t="s">
        <v>3</v>
      </c>
      <c r="B119" s="39">
        <f>'District 5'!B53</f>
        <v>6.4763407497247574</v>
      </c>
      <c r="C119" s="39">
        <f>'District 5'!C53</f>
        <v>1.159648858325699</v>
      </c>
      <c r="D119" s="39">
        <f>'District 5'!D53</f>
        <v>1.7242667555621969</v>
      </c>
      <c r="E119" s="39">
        <f>'District 5'!E53</f>
        <v>3.4160588928553124</v>
      </c>
      <c r="F119" s="39">
        <f>'District 5'!F53</f>
        <v>1.6851849771376575</v>
      </c>
      <c r="G119" s="39">
        <f>'District 5'!G53</f>
        <v>2.8736788261596735</v>
      </c>
    </row>
    <row r="120" spans="1:7" x14ac:dyDescent="0.25">
      <c r="A120" s="37" t="s">
        <v>2</v>
      </c>
      <c r="B120" s="39">
        <f>'District 6'!B53</f>
        <v>3.600700336215394</v>
      </c>
      <c r="C120" s="39">
        <f>'District 6'!C53</f>
        <v>0.4422645715119698</v>
      </c>
      <c r="D120" s="39">
        <f>'District 6'!D53</f>
        <v>1.7401518282470145</v>
      </c>
      <c r="E120" s="39">
        <f>'District 6'!E53</f>
        <v>3.8370858611912877</v>
      </c>
      <c r="F120" s="39">
        <f>'District 6'!F53</f>
        <v>3.5168888819419477</v>
      </c>
      <c r="G120" s="39">
        <f>'District 6'!G53</f>
        <v>2.6527150966871869</v>
      </c>
    </row>
    <row r="121" spans="1:7" x14ac:dyDescent="0.25">
      <c r="A121" s="37" t="s">
        <v>7</v>
      </c>
      <c r="B121" s="39">
        <f>'Statewide Totals Check'!B53</f>
        <v>2.9120847439957185</v>
      </c>
      <c r="C121" s="39">
        <f>'Statewide Totals Check'!C53</f>
        <v>1.9381966106641855</v>
      </c>
      <c r="D121" s="39">
        <f>'Statewide Totals Check'!D53</f>
        <v>3.1336297224779179</v>
      </c>
      <c r="E121" s="39">
        <f>'Statewide Totals Check'!E53</f>
        <v>3.0652800653342553</v>
      </c>
      <c r="F121" s="39">
        <f>'Statewide Totals Check'!F53</f>
        <v>3.1563614096941328</v>
      </c>
      <c r="G121" s="39">
        <f>'Statewide Totals Check'!G53</f>
        <v>2.8488468624625707</v>
      </c>
    </row>
    <row r="124" spans="1:7" x14ac:dyDescent="0.25">
      <c r="G124" s="2" t="s">
        <v>57</v>
      </c>
    </row>
    <row r="125" spans="1:7" x14ac:dyDescent="0.25">
      <c r="A125" s="40" t="s">
        <v>68</v>
      </c>
      <c r="B125" s="31">
        <f>'District 1'!B$3</f>
        <v>2017</v>
      </c>
      <c r="C125" s="31">
        <f>'District 1'!C$3</f>
        <v>2018</v>
      </c>
      <c r="D125" s="31">
        <f>'District 1'!D$3</f>
        <v>2019</v>
      </c>
      <c r="E125" s="31">
        <f>'District 1'!E$3</f>
        <v>2020</v>
      </c>
      <c r="F125" s="31">
        <f>'District 1'!F$3</f>
        <v>2021</v>
      </c>
      <c r="G125" s="31" t="s">
        <v>58</v>
      </c>
    </row>
    <row r="126" spans="1:7" x14ac:dyDescent="0.25">
      <c r="A126" s="38" t="s">
        <v>10</v>
      </c>
    </row>
    <row r="127" spans="1:7" x14ac:dyDescent="0.25">
      <c r="A127" s="37" t="s">
        <v>0</v>
      </c>
      <c r="B127" s="39">
        <f>'District 1'!B57</f>
        <v>0.85162554024995196</v>
      </c>
      <c r="C127" s="39">
        <f>'District 1'!C57</f>
        <v>2.4978976028509337</v>
      </c>
      <c r="D127" s="39">
        <f>'District 1'!D57</f>
        <v>2.8471372035418385</v>
      </c>
      <c r="E127" s="39">
        <f>'District 1'!E57</f>
        <v>1.5845223853399988</v>
      </c>
      <c r="F127" s="39">
        <f>'District 1'!F57</f>
        <v>1.8840623398547016</v>
      </c>
      <c r="G127" s="39">
        <f>'District 1'!G57</f>
        <v>1.937461957127196</v>
      </c>
    </row>
    <row r="128" spans="1:7" x14ac:dyDescent="0.25">
      <c r="A128" s="37" t="s">
        <v>6</v>
      </c>
      <c r="B128" s="39">
        <f>'District 2'!B57</f>
        <v>2.764467379284925</v>
      </c>
      <c r="C128" s="39">
        <f>'District 2'!C57</f>
        <v>2.7353793971223808</v>
      </c>
      <c r="D128" s="39">
        <f>'District 2'!D57</f>
        <v>1.8218752562012082</v>
      </c>
      <c r="E128" s="39">
        <f>'District 2'!E57</f>
        <v>2.7004644798905408</v>
      </c>
      <c r="F128" s="39">
        <f>'District 2'!F57</f>
        <v>1.7790903511034808</v>
      </c>
      <c r="G128" s="39">
        <f>'District 2'!G57</f>
        <v>2.3572931021977226</v>
      </c>
    </row>
    <row r="129" spans="1:7" x14ac:dyDescent="0.25">
      <c r="A129" s="37" t="s">
        <v>5</v>
      </c>
      <c r="B129" s="39">
        <f>'District 3'!B57</f>
        <v>3.1852084018153142</v>
      </c>
      <c r="C129" s="39">
        <f>'District 3'!C57</f>
        <v>3.2230552580427618</v>
      </c>
      <c r="D129" s="39">
        <f>'District 3'!D57</f>
        <v>2.4197138930292885</v>
      </c>
      <c r="E129" s="39">
        <f>'District 3'!E57</f>
        <v>1.6486667585209576</v>
      </c>
      <c r="F129" s="39">
        <f>'District 3'!F57</f>
        <v>2.732834666918694</v>
      </c>
      <c r="G129" s="39">
        <f>'District 3'!G57</f>
        <v>2.6293634769351755</v>
      </c>
    </row>
    <row r="130" spans="1:7" x14ac:dyDescent="0.25">
      <c r="A130" s="37" t="s">
        <v>4</v>
      </c>
      <c r="B130" s="39">
        <f>'District 4'!B57</f>
        <v>5.5919313514173004</v>
      </c>
      <c r="C130" s="39">
        <f>'District 4'!C57</f>
        <v>4.5210454666472426</v>
      </c>
      <c r="D130" s="39">
        <f>'District 4'!D57</f>
        <v>4.4769214698230622</v>
      </c>
      <c r="E130" s="39">
        <f>'District 4'!E57</f>
        <v>3.9212995186604842</v>
      </c>
      <c r="F130" s="39">
        <f>'District 4'!F57</f>
        <v>5.2136902025281655</v>
      </c>
      <c r="G130" s="39">
        <f>'District 4'!G57</f>
        <v>4.7439783595520488</v>
      </c>
    </row>
    <row r="131" spans="1:7" x14ac:dyDescent="0.25">
      <c r="A131" s="37" t="s">
        <v>3</v>
      </c>
      <c r="B131" s="39">
        <f>'District 5'!B57</f>
        <v>0</v>
      </c>
      <c r="C131" s="39">
        <f>'District 5'!C57</f>
        <v>4.6385954333027959</v>
      </c>
      <c r="D131" s="39">
        <f>'District 5'!D57</f>
        <v>0.57475558518739889</v>
      </c>
      <c r="E131" s="39">
        <f>'District 5'!E57</f>
        <v>0</v>
      </c>
      <c r="F131" s="39">
        <f>'District 5'!F57</f>
        <v>3.3703699542753149</v>
      </c>
      <c r="G131" s="39">
        <f>'District 5'!G57</f>
        <v>1.7242072956958041</v>
      </c>
    </row>
    <row r="132" spans="1:7" x14ac:dyDescent="0.25">
      <c r="A132" s="37" t="s">
        <v>2</v>
      </c>
      <c r="B132" s="39">
        <f>'District 6'!B57</f>
        <v>2.2504377101346216</v>
      </c>
      <c r="C132" s="39">
        <f>'District 6'!C57</f>
        <v>2.2113228575598489</v>
      </c>
      <c r="D132" s="39">
        <f>'District 6'!D57</f>
        <v>0.87007591412350727</v>
      </c>
      <c r="E132" s="39">
        <f>'District 6'!E57</f>
        <v>3.8370858611912877</v>
      </c>
      <c r="F132" s="39">
        <f>'District 6'!F57</f>
        <v>3.9076543132688308</v>
      </c>
      <c r="G132" s="39">
        <f>'District 6'!G57</f>
        <v>2.6527150966871869</v>
      </c>
    </row>
    <row r="133" spans="1:7" x14ac:dyDescent="0.25">
      <c r="A133" s="37" t="s">
        <v>7</v>
      </c>
      <c r="B133" s="39">
        <f>'Statewide Totals Check'!B57</f>
        <v>2.679117964476061</v>
      </c>
      <c r="C133" s="39">
        <f>'Statewide Totals Check'!C57</f>
        <v>3.249329611995841</v>
      </c>
      <c r="D133" s="39">
        <f>'Statewide Totals Check'!D57</f>
        <v>2.2942646182427615</v>
      </c>
      <c r="E133" s="39">
        <f>'Statewide Totals Check'!E57</f>
        <v>2.0800114729053876</v>
      </c>
      <c r="F133" s="39">
        <f>'Statewide Totals Check'!F57</f>
        <v>3.051149362704328</v>
      </c>
      <c r="G133" s="39">
        <f>'Statewide Totals Check'!G57</f>
        <v>2.6707939335586595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workbookViewId="0">
      <selection activeCell="C19" activeCellId="1" sqref="B19 C19"/>
    </sheetView>
  </sheetViews>
  <sheetFormatPr defaultRowHeight="15" x14ac:dyDescent="0.25"/>
  <cols>
    <col min="1" max="1" width="14" customWidth="1"/>
    <col min="2" max="2" width="9.140625" style="1"/>
    <col min="3" max="4" width="12" style="1" bestFit="1" customWidth="1"/>
    <col min="5" max="5" width="12.5703125" style="1" bestFit="1" customWidth="1"/>
    <col min="6" max="7" width="12" style="1" bestFit="1" customWidth="1"/>
    <col min="8" max="8" width="13.42578125" style="1" bestFit="1" customWidth="1"/>
    <col min="9" max="9" width="12" style="1" bestFit="1" customWidth="1"/>
    <col min="10" max="10" width="12" bestFit="1" customWidth="1"/>
    <col min="11" max="11" width="15.7109375" bestFit="1" customWidth="1"/>
    <col min="12" max="12" width="12" bestFit="1" customWidth="1"/>
    <col min="17" max="17" width="10.5703125" bestFit="1" customWidth="1"/>
    <col min="18" max="18" width="10" bestFit="1" customWidth="1"/>
    <col min="19" max="19" width="12.5703125" bestFit="1" customWidth="1"/>
    <col min="20" max="20" width="10.140625" bestFit="1" customWidth="1"/>
    <col min="21" max="21" width="12" bestFit="1" customWidth="1"/>
    <col min="22" max="22" width="13.42578125" bestFit="1" customWidth="1"/>
    <col min="23" max="23" width="5.140625" bestFit="1" customWidth="1"/>
    <col min="24" max="24" width="10.140625" bestFit="1" customWidth="1"/>
    <col min="25" max="25" width="15.7109375" bestFit="1" customWidth="1"/>
    <col min="26" max="26" width="11.7109375" bestFit="1" customWidth="1"/>
  </cols>
  <sheetData>
    <row r="1" spans="1:26" ht="18.75" x14ac:dyDescent="0.3">
      <c r="A1" s="90" t="s">
        <v>79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26" x14ac:dyDescent="0.25">
      <c r="B2" s="1" t="s">
        <v>60</v>
      </c>
      <c r="C2" s="1" t="s">
        <v>61</v>
      </c>
      <c r="D2" s="1" t="s">
        <v>89</v>
      </c>
      <c r="E2" s="1" t="s">
        <v>8</v>
      </c>
      <c r="F2" s="1" t="s">
        <v>62</v>
      </c>
      <c r="G2" s="1" t="s">
        <v>69</v>
      </c>
      <c r="H2" s="1" t="s">
        <v>70</v>
      </c>
      <c r="I2" s="1" t="s">
        <v>71</v>
      </c>
      <c r="J2" s="1" t="s">
        <v>72</v>
      </c>
      <c r="K2" s="1" t="s">
        <v>73</v>
      </c>
      <c r="L2" s="1" t="s">
        <v>68</v>
      </c>
    </row>
    <row r="3" spans="1:26" x14ac:dyDescent="0.25">
      <c r="B3" s="1" t="s">
        <v>59</v>
      </c>
      <c r="C3" s="1" t="s">
        <v>10</v>
      </c>
      <c r="D3" s="1" t="s">
        <v>10</v>
      </c>
      <c r="E3" s="1" t="s">
        <v>10</v>
      </c>
      <c r="F3" s="1" t="s">
        <v>10</v>
      </c>
      <c r="G3" s="1" t="s">
        <v>10</v>
      </c>
      <c r="H3" s="1" t="s">
        <v>10</v>
      </c>
      <c r="I3" s="1" t="s">
        <v>10</v>
      </c>
      <c r="J3" s="1" t="s">
        <v>10</v>
      </c>
      <c r="K3" s="1" t="s">
        <v>10</v>
      </c>
      <c r="L3" s="1" t="s">
        <v>10</v>
      </c>
    </row>
    <row r="4" spans="1:26" x14ac:dyDescent="0.25">
      <c r="A4" t="s">
        <v>0</v>
      </c>
      <c r="B4" s="39">
        <f>'Rate Comparison Data'!G4</f>
        <v>12.997140629061606</v>
      </c>
      <c r="C4" s="39">
        <f>'Rate Comparison Data'!G15</f>
        <v>5.4894755451937218</v>
      </c>
      <c r="D4" s="39">
        <f>'Rate Comparison Data'!G27</f>
        <v>2.4218274464089951</v>
      </c>
      <c r="E4" s="39">
        <f>'Rate Comparison Data'!G39</f>
        <v>4.1978342404422584</v>
      </c>
      <c r="F4" s="39">
        <f>'Rate Comparison Data'!G52</f>
        <v>6.7811168499451862</v>
      </c>
      <c r="G4" s="39">
        <f>'Rate Comparison Data'!G65</f>
        <v>1.0494585601105646</v>
      </c>
      <c r="H4" s="39">
        <f>'Rate Comparison Data'!G78</f>
        <v>2.4218274464089951</v>
      </c>
      <c r="I4" s="39">
        <f>'Rate Comparison Data'!G91</f>
        <v>2.4218274464089951</v>
      </c>
      <c r="J4" s="39">
        <f>'Rate Comparison Data'!G103</f>
        <v>6.0545686160224879</v>
      </c>
      <c r="K4" s="39">
        <f>'Rate Comparison Data'!G115</f>
        <v>2.9869205172377606</v>
      </c>
      <c r="L4" s="39">
        <f>'Rate Comparison Data'!G127</f>
        <v>1.937461957127196</v>
      </c>
    </row>
    <row r="5" spans="1:26" x14ac:dyDescent="0.25">
      <c r="A5" t="s">
        <v>6</v>
      </c>
      <c r="B5" s="39">
        <f>'Rate Comparison Data'!G5</f>
        <v>18.133023863059403</v>
      </c>
      <c r="C5" s="39">
        <f>'Rate Comparison Data'!G16</f>
        <v>5.2585769202872275</v>
      </c>
      <c r="D5" s="39">
        <f>'Rate Comparison Data'!G28</f>
        <v>3.4452745339812867</v>
      </c>
      <c r="E5" s="39">
        <f>'Rate Comparison Data'!G40</f>
        <v>7.2532095452237613</v>
      </c>
      <c r="F5" s="39">
        <f>'Rate Comparison Data'!G53</f>
        <v>6.5278885907013846</v>
      </c>
      <c r="G5" s="39">
        <f>'Rate Comparison Data'!G66</f>
        <v>1.0879814317835641</v>
      </c>
      <c r="H5" s="39">
        <f>'Rate Comparison Data'!G79</f>
        <v>5.439907158917821</v>
      </c>
      <c r="I5" s="39">
        <f>'Rate Comparison Data'!G92</f>
        <v>2.1759628635671282</v>
      </c>
      <c r="J5" s="39">
        <f>'Rate Comparison Data'!G104</f>
        <v>10.517153840574455</v>
      </c>
      <c r="K5" s="39">
        <f>'Rate Comparison Data'!G116</f>
        <v>3.6266047726118806</v>
      </c>
      <c r="L5" s="39">
        <f>'Rate Comparison Data'!G128</f>
        <v>2.3572931021977226</v>
      </c>
    </row>
    <row r="6" spans="1:26" x14ac:dyDescent="0.25">
      <c r="A6" t="s">
        <v>5</v>
      </c>
      <c r="B6" s="39">
        <f>'Rate Comparison Data'!G6</f>
        <v>10.589821709858183</v>
      </c>
      <c r="C6" s="39">
        <f>'Rate Comparison Data'!G17</f>
        <v>3.5218997030507855</v>
      </c>
      <c r="D6" s="39">
        <f>'Rate Comparison Data'!G29</f>
        <v>1.1578848338797103</v>
      </c>
      <c r="E6" s="39">
        <f>'Rate Comparison Data'!G41</f>
        <v>3.7872483108148858</v>
      </c>
      <c r="F6" s="39">
        <f>'Rate Comparison Data'!G54</f>
        <v>3.8113709115207133</v>
      </c>
      <c r="G6" s="39">
        <f>'Rate Comparison Data'!G67</f>
        <v>1.4232334416438106</v>
      </c>
      <c r="H6" s="39">
        <f>'Rate Comparison Data'!G80</f>
        <v>2.4122600705827297</v>
      </c>
      <c r="I6" s="39">
        <f>'Rate Comparison Data'!G93</f>
        <v>1.6885820494079111</v>
      </c>
      <c r="J6" s="39">
        <f>'Rate Comparison Data'!G105</f>
        <v>3.5942675051682671</v>
      </c>
      <c r="K6" s="39">
        <f>'Rate Comparison Data'!G117</f>
        <v>2.0262984592894928</v>
      </c>
      <c r="L6" s="39">
        <f>'Rate Comparison Data'!G129</f>
        <v>2.6293634769351755</v>
      </c>
    </row>
    <row r="7" spans="1:26" x14ac:dyDescent="0.25">
      <c r="A7" t="s">
        <v>4</v>
      </c>
      <c r="B7" s="39">
        <f>'Rate Comparison Data'!G7</f>
        <v>19.568910733152201</v>
      </c>
      <c r="C7" s="39">
        <f>'Rate Comparison Data'!G18</f>
        <v>6.7206360093654025</v>
      </c>
      <c r="D7" s="39">
        <f>'Rate Comparison Data'!G30</f>
        <v>4.447479712080046</v>
      </c>
      <c r="E7" s="39">
        <f>'Rate Comparison Data'!G42</f>
        <v>7.610131951781411</v>
      </c>
      <c r="F7" s="39">
        <f>'Rate Comparison Data'!G55</f>
        <v>7.4124661868000761</v>
      </c>
      <c r="G7" s="39">
        <f>'Rate Comparison Data'!G68</f>
        <v>2.8661535922293631</v>
      </c>
      <c r="H7" s="39">
        <f>'Rate Comparison Data'!G81</f>
        <v>4.3486468295893781</v>
      </c>
      <c r="I7" s="39">
        <f>'Rate Comparison Data'!G94</f>
        <v>5.929972949440061</v>
      </c>
      <c r="J7" s="39">
        <f>'Rate Comparison Data'!G106</f>
        <v>6.5229702443840676</v>
      </c>
      <c r="K7" s="39">
        <f>'Rate Comparison Data'!G118</f>
        <v>5.8311400669493931</v>
      </c>
      <c r="L7" s="39">
        <f>'Rate Comparison Data'!G130</f>
        <v>4.7439783595520488</v>
      </c>
    </row>
    <row r="8" spans="1:26" x14ac:dyDescent="0.25">
      <c r="A8" t="s">
        <v>3</v>
      </c>
      <c r="B8" s="39">
        <f>'Rate Comparison Data'!G8</f>
        <v>15.40291850821585</v>
      </c>
      <c r="C8" s="39">
        <f>'Rate Comparison Data'!G19</f>
        <v>2.9886259792060601</v>
      </c>
      <c r="D8" s="39">
        <f>'Rate Comparison Data'!G31</f>
        <v>1.4943129896030301</v>
      </c>
      <c r="E8" s="39">
        <f>'Rate Comparison Data'!G43</f>
        <v>7.5865121010615377</v>
      </c>
      <c r="F8" s="39">
        <f>'Rate Comparison Data'!G56</f>
        <v>5.63241049927296</v>
      </c>
      <c r="G8" s="39">
        <f>'Rate Comparison Data'!G69</f>
        <v>2.2989430609277388</v>
      </c>
      <c r="H8" s="39">
        <f>'Rate Comparison Data'!G82</f>
        <v>4.9427275809946378</v>
      </c>
      <c r="I8" s="39">
        <f>'Rate Comparison Data'!G95</f>
        <v>2.8736788261596735</v>
      </c>
      <c r="J8" s="39">
        <f>'Rate Comparison Data'!G107</f>
        <v>8.391142172386246</v>
      </c>
      <c r="K8" s="39">
        <f>'Rate Comparison Data'!G119</f>
        <v>2.8736788261596735</v>
      </c>
      <c r="L8" s="39">
        <f>'Rate Comparison Data'!G131</f>
        <v>1.7242072956958041</v>
      </c>
    </row>
    <row r="9" spans="1:26" x14ac:dyDescent="0.25">
      <c r="A9" t="s">
        <v>2</v>
      </c>
      <c r="B9" s="39">
        <f>'Rate Comparison Data'!G9</f>
        <v>13.349146938167777</v>
      </c>
      <c r="C9" s="39">
        <f>'Rate Comparison Data'!G20</f>
        <v>4.9631443744469941</v>
      </c>
      <c r="D9" s="39">
        <f>'Rate Comparison Data'!G32</f>
        <v>1.7114290946368946</v>
      </c>
      <c r="E9" s="39">
        <f>'Rate Comparison Data'!G44</f>
        <v>5.3910016481062177</v>
      </c>
      <c r="F9" s="39">
        <f>'Rate Comparison Data'!G57</f>
        <v>4.7064300102514602</v>
      </c>
      <c r="G9" s="39">
        <f>'Rate Comparison Data'!G70</f>
        <v>2.0537149135642734</v>
      </c>
      <c r="H9" s="39">
        <f>'Rate Comparison Data'!G83</f>
        <v>2.3104292777598077</v>
      </c>
      <c r="I9" s="39">
        <f>'Rate Comparison Data'!G96</f>
        <v>1.9681434588324287</v>
      </c>
      <c r="J9" s="39">
        <f>'Rate Comparison Data'!G108</f>
        <v>4.7920014649833043</v>
      </c>
      <c r="K9" s="39">
        <f>'Rate Comparison Data'!G120</f>
        <v>2.6527150966871869</v>
      </c>
      <c r="L9" s="39">
        <f>'Rate Comparison Data'!G132</f>
        <v>2.6527150966871869</v>
      </c>
    </row>
    <row r="10" spans="1:26" x14ac:dyDescent="0.25">
      <c r="A10" t="s">
        <v>7</v>
      </c>
      <c r="B10" s="39">
        <f>'Rate Comparison Data'!G10</f>
        <v>13.220429971115365</v>
      </c>
      <c r="C10" s="39">
        <f>'Rate Comparison Data'!G21</f>
        <v>4.3956816823152938</v>
      </c>
      <c r="D10" s="39">
        <f>'Rate Comparison Data'!G33</f>
        <v>1.9474539098865227</v>
      </c>
      <c r="E10" s="39">
        <f>'Rate Comparison Data'!G45</f>
        <v>5.0633801657049586</v>
      </c>
      <c r="F10" s="39">
        <f>'Rate Comparison Data'!G58</f>
        <v>5.0856367818179473</v>
      </c>
      <c r="G10" s="39">
        <f>'Rate Comparison Data'!G71</f>
        <v>1.6803745165306569</v>
      </c>
      <c r="H10" s="39">
        <f>'Rate Comparison Data'!G84</f>
        <v>3.0491564074794697</v>
      </c>
      <c r="I10" s="39">
        <f>'Rate Comparison Data'!G97</f>
        <v>2.4482277724287713</v>
      </c>
      <c r="J10" s="39">
        <f>'Rate Comparison Data'!G109</f>
        <v>5.3082029429478359</v>
      </c>
      <c r="K10" s="39">
        <f>'Rate Comparison Data'!G121</f>
        <v>2.8488468624625707</v>
      </c>
      <c r="L10" s="39">
        <f>'Rate Comparison Data'!G133</f>
        <v>2.6707939335586595</v>
      </c>
    </row>
    <row r="12" spans="1:26" x14ac:dyDescent="0.25">
      <c r="A12" t="s">
        <v>74</v>
      </c>
    </row>
    <row r="14" spans="1:26" ht="18.75" x14ac:dyDescent="0.3">
      <c r="A14" s="90" t="s">
        <v>96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26" x14ac:dyDescent="0.25">
      <c r="B15" s="1" t="s">
        <v>1</v>
      </c>
      <c r="C15" s="1" t="s">
        <v>95</v>
      </c>
      <c r="D15" s="1" t="s">
        <v>97</v>
      </c>
      <c r="E15" s="1" t="s">
        <v>8</v>
      </c>
      <c r="F15" s="1" t="s">
        <v>62</v>
      </c>
      <c r="G15" s="1" t="s">
        <v>98</v>
      </c>
      <c r="H15" s="1" t="s">
        <v>64</v>
      </c>
      <c r="I15" s="1" t="s">
        <v>71</v>
      </c>
      <c r="J15" s="1" t="s">
        <v>72</v>
      </c>
      <c r="K15" s="1" t="s">
        <v>73</v>
      </c>
      <c r="L15" s="1" t="s">
        <v>68</v>
      </c>
      <c r="N15" s="1" t="s">
        <v>99</v>
      </c>
      <c r="Q15" s="1" t="s">
        <v>95</v>
      </c>
      <c r="R15" s="1" t="s">
        <v>97</v>
      </c>
      <c r="S15" s="1" t="s">
        <v>8</v>
      </c>
      <c r="T15" s="1" t="s">
        <v>62</v>
      </c>
      <c r="U15" s="1" t="s">
        <v>98</v>
      </c>
      <c r="V15" s="1" t="s">
        <v>64</v>
      </c>
      <c r="W15" s="1" t="s">
        <v>71</v>
      </c>
      <c r="X15" s="1" t="s">
        <v>72</v>
      </c>
      <c r="Y15" s="1" t="s">
        <v>73</v>
      </c>
      <c r="Z15" s="1" t="s">
        <v>68</v>
      </c>
    </row>
    <row r="16" spans="1:26" x14ac:dyDescent="0.25">
      <c r="A16" t="s">
        <v>0</v>
      </c>
      <c r="B16" s="86">
        <f>'District 1'!G5/'Statewide Totals Check'!G5</f>
        <v>0.13552188552188552</v>
      </c>
      <c r="C16" s="80">
        <f>'District 1'!G8/'Statewide Totals Check'!G8</f>
        <v>0.17215189873417722</v>
      </c>
      <c r="D16" s="80">
        <f>'District 1'!$G12/'Statewide Totals Check'!$G12</f>
        <v>0.17142857142857143</v>
      </c>
      <c r="E16" s="80">
        <f>'District 1'!$G16/'Statewide Totals Check'!$G16</f>
        <v>0.11428571428571428</v>
      </c>
      <c r="F16" s="80">
        <f>'District 1'!$G20/'Statewide Totals Check'!$G20</f>
        <v>0.1838074398249453</v>
      </c>
      <c r="G16" s="80">
        <f>'District 1'!$G24/'Statewide Totals Check'!$G24</f>
        <v>8.6092715231788075E-2</v>
      </c>
      <c r="H16" s="80">
        <f>'District 1'!$G28/'Statewide Totals Check'!$G28</f>
        <v>0.10948905109489052</v>
      </c>
      <c r="I16" s="80">
        <f>'District 1'!$G44/'Statewide Totals Check'!$G44</f>
        <v>0.13636363636363635</v>
      </c>
      <c r="J16" s="80">
        <f>'District 1'!$G48/'Statewide Totals Check'!$G48</f>
        <v>0.15723270440251572</v>
      </c>
      <c r="K16" s="85">
        <f>'District 1'!$G52/'Statewide Totals Check'!$G52</f>
        <v>0.14453125</v>
      </c>
      <c r="L16" s="80">
        <f>'District 1'!$G56/'Statewide Totals Check'!$G56</f>
        <v>0.1</v>
      </c>
      <c r="N16" s="79">
        <f>'District 1'!O5/'Statewide Totals Check'!O5</f>
        <v>0.13785013552053552</v>
      </c>
      <c r="P16" t="s">
        <v>0</v>
      </c>
      <c r="Q16" s="82">
        <f>C16/$B16</f>
        <v>1.2702885446969101</v>
      </c>
      <c r="R16" s="82">
        <f>D16/$B16</f>
        <v>1.2649511978704526</v>
      </c>
      <c r="S16" s="81">
        <f t="shared" ref="S16:Z21" si="0">E16/$B16</f>
        <v>0.84330079858030171</v>
      </c>
      <c r="T16" s="82">
        <f t="shared" si="0"/>
        <v>1.3562934069070498</v>
      </c>
      <c r="U16" s="81">
        <f t="shared" si="0"/>
        <v>0.63526798568549214</v>
      </c>
      <c r="V16" s="81">
        <f t="shared" si="0"/>
        <v>0.80790678696105556</v>
      </c>
      <c r="W16" s="83">
        <f t="shared" si="0"/>
        <v>1.0062111801242235</v>
      </c>
      <c r="X16" s="82">
        <f t="shared" si="0"/>
        <v>1.1602015703738426</v>
      </c>
      <c r="Y16" s="82">
        <f t="shared" si="0"/>
        <v>1.0664790372670807</v>
      </c>
      <c r="Z16" s="81">
        <f t="shared" si="0"/>
        <v>0.73788819875776401</v>
      </c>
    </row>
    <row r="17" spans="1:26" x14ac:dyDescent="0.25">
      <c r="A17" t="s">
        <v>6</v>
      </c>
      <c r="B17" s="78">
        <f>'District 2'!G5/'Statewide Totals Check'!G5</f>
        <v>8.4175084175084181E-2</v>
      </c>
      <c r="C17" s="80">
        <f>'District 2'!G8/'Statewide Totals Check'!G8</f>
        <v>7.3417721518987344E-2</v>
      </c>
      <c r="D17" s="80">
        <f>'District 2'!$G12/'Statewide Totals Check'!$G12</f>
        <v>0.10857142857142857</v>
      </c>
      <c r="E17" s="80">
        <f>'District 2'!$G16/'Statewide Totals Check'!$G16</f>
        <v>8.7912087912087919E-2</v>
      </c>
      <c r="F17" s="80">
        <f>'District 2'!$G20/'Statewide Totals Check'!$G20</f>
        <v>7.8774617067833702E-2</v>
      </c>
      <c r="G17" s="80">
        <f>'District 2'!$G24/'Statewide Totals Check'!$G24</f>
        <v>3.9735099337748346E-2</v>
      </c>
      <c r="H17" s="80">
        <f>'District 2'!$G28/'Statewide Totals Check'!$G28</f>
        <v>0.10948905109489052</v>
      </c>
      <c r="I17" s="80">
        <f>'District 2'!$G44/'Statewide Totals Check'!$G44</f>
        <v>5.4545454545454543E-2</v>
      </c>
      <c r="J17" s="80">
        <f>'District 2'!$G48/'Statewide Totals Check'!$G48</f>
        <v>0.12159329140461216</v>
      </c>
      <c r="K17" s="80">
        <f>'District 2'!$G52/'Statewide Totals Check'!$G52</f>
        <v>7.8125E-2</v>
      </c>
      <c r="L17" s="80">
        <f>'District 2'!$G56/'Statewide Totals Check'!$G56</f>
        <v>5.4166666666666669E-2</v>
      </c>
      <c r="N17" s="79">
        <f>'District 2'!O5/'Statewide Totals Check'!O5</f>
        <v>6.1370393269955401E-2</v>
      </c>
      <c r="P17" t="s">
        <v>6</v>
      </c>
      <c r="Q17" s="83">
        <f t="shared" ref="Q17:R21" si="1">C17/$B17</f>
        <v>0.8722025316455696</v>
      </c>
      <c r="R17" s="82">
        <f t="shared" si="1"/>
        <v>1.2898285714285713</v>
      </c>
      <c r="S17" s="82">
        <f t="shared" si="0"/>
        <v>1.0443956043956044</v>
      </c>
      <c r="T17" s="81">
        <f t="shared" si="0"/>
        <v>0.93584245076586436</v>
      </c>
      <c r="U17" s="81">
        <f t="shared" si="0"/>
        <v>0.47205298013245034</v>
      </c>
      <c r="V17" s="82">
        <f t="shared" si="0"/>
        <v>1.3007299270072992</v>
      </c>
      <c r="W17" s="81">
        <f t="shared" si="0"/>
        <v>0.64799999999999991</v>
      </c>
      <c r="X17" s="82">
        <f t="shared" si="0"/>
        <v>1.4445283018867923</v>
      </c>
      <c r="Y17" s="81">
        <f t="shared" si="0"/>
        <v>0.92812499999999998</v>
      </c>
      <c r="Z17" s="81">
        <f t="shared" si="0"/>
        <v>0.64349999999999996</v>
      </c>
    </row>
    <row r="18" spans="1:26" x14ac:dyDescent="0.25">
      <c r="A18" t="s">
        <v>5</v>
      </c>
      <c r="B18" s="78">
        <f>'District 3'!G5/'Statewide Totals Check'!G5</f>
        <v>0.36952861952861954</v>
      </c>
      <c r="C18" s="80">
        <f>'District 3'!G8/'Statewide Totals Check'!G8</f>
        <v>0.36962025316455699</v>
      </c>
      <c r="D18" s="80">
        <f>'District 3'!$G12/'Statewide Totals Check'!$G12</f>
        <v>0.2742857142857143</v>
      </c>
      <c r="E18" s="80">
        <f>'District 3'!$G16/'Statewide Totals Check'!$G16</f>
        <v>0.34505494505494505</v>
      </c>
      <c r="F18" s="80">
        <f>'District 3'!$G20/'Statewide Totals Check'!$G20</f>
        <v>0.34573304157549234</v>
      </c>
      <c r="G18" s="80">
        <f>'District 3'!$G24/'Statewide Totals Check'!$G24</f>
        <v>0.39072847682119205</v>
      </c>
      <c r="H18" s="80">
        <f>'District 3'!$G28/'Statewide Totals Check'!$G28</f>
        <v>0.36496350364963503</v>
      </c>
      <c r="I18" s="80">
        <f>'District 3'!$G44/'Statewide Totals Check'!$G44</f>
        <v>0.31818181818181818</v>
      </c>
      <c r="J18" s="80">
        <f>'District 3'!$G48/'Statewide Totals Check'!$G48</f>
        <v>0.31236897274633124</v>
      </c>
      <c r="K18" s="80">
        <f>'District 3'!$G52/'Statewide Totals Check'!$G52</f>
        <v>0.328125</v>
      </c>
      <c r="L18" s="80">
        <f>'District 3'!$G56/'Statewide Totals Check'!$G56</f>
        <v>0.45416666666666666</v>
      </c>
      <c r="N18" s="79">
        <f>'District 3'!O5/'Statewide Totals Check'!O5</f>
        <v>0.46132289765117029</v>
      </c>
      <c r="P18" t="s">
        <v>5</v>
      </c>
      <c r="Q18" s="81">
        <f>C18/$B18</f>
        <v>1.000247974395202</v>
      </c>
      <c r="R18" s="81">
        <f t="shared" si="1"/>
        <v>0.74225837943377804</v>
      </c>
      <c r="S18" s="81">
        <f t="shared" si="0"/>
        <v>0.93377055746076243</v>
      </c>
      <c r="T18" s="83">
        <f t="shared" si="0"/>
        <v>0.93560558859153731</v>
      </c>
      <c r="U18" s="82">
        <f t="shared" si="0"/>
        <v>1.0573700010559821</v>
      </c>
      <c r="V18" s="81">
        <f t="shared" si="0"/>
        <v>0.98764611010425152</v>
      </c>
      <c r="W18" s="81">
        <f t="shared" si="0"/>
        <v>0.8610478359908883</v>
      </c>
      <c r="X18" s="81">
        <f t="shared" si="0"/>
        <v>0.84531740232947949</v>
      </c>
      <c r="Y18" s="81">
        <f t="shared" si="0"/>
        <v>0.88795558086560367</v>
      </c>
      <c r="Z18" s="82">
        <f t="shared" si="0"/>
        <v>1.2290432801822322</v>
      </c>
    </row>
    <row r="19" spans="1:26" x14ac:dyDescent="0.25">
      <c r="A19" t="s">
        <v>4</v>
      </c>
      <c r="B19" s="86">
        <f>'District 4'!G5/'Statewide Totals Check'!G5</f>
        <v>0.16666666666666666</v>
      </c>
      <c r="C19" s="85">
        <f>'District 4'!G8/'Statewide Totals Check'!G8</f>
        <v>0.17215189873417722</v>
      </c>
      <c r="D19" s="80">
        <f>'District 4'!$G12/'Statewide Totals Check'!$G12</f>
        <v>0.25714285714285712</v>
      </c>
      <c r="E19" s="80">
        <f>'District 4'!$G16/'Statewide Totals Check'!$G16</f>
        <v>0.16923076923076924</v>
      </c>
      <c r="F19" s="80">
        <f>'District 4'!$G20/'Statewide Totals Check'!$G20</f>
        <v>0.16411378555798686</v>
      </c>
      <c r="G19" s="80">
        <f>'District 4'!$G24/'Statewide Totals Check'!$G24</f>
        <v>0.19205298013245034</v>
      </c>
      <c r="H19" s="80">
        <f>'District 4'!$G28/'Statewide Totals Check'!$G28</f>
        <v>0.16058394160583941</v>
      </c>
      <c r="I19" s="80">
        <f>'District 4'!$G44/'Statewide Totals Check'!$G44</f>
        <v>0.27272727272727271</v>
      </c>
      <c r="J19" s="80">
        <f>'District 4'!$G48/'Statewide Totals Check'!$G48</f>
        <v>0.13836477987421383</v>
      </c>
      <c r="K19" s="80">
        <f>'District 4'!$G52/'Statewide Totals Check'!$G52</f>
        <v>0.23046875</v>
      </c>
      <c r="L19" s="80">
        <f>'District 4'!$G56/'Statewide Totals Check'!$G56</f>
        <v>0.2</v>
      </c>
      <c r="N19" s="79">
        <f>'District 4'!O5/'Statewide Totals Check'!O5</f>
        <v>0.1125972224633356</v>
      </c>
      <c r="P19" t="s">
        <v>4</v>
      </c>
      <c r="Q19" s="83">
        <f t="shared" si="1"/>
        <v>1.0329113924050635</v>
      </c>
      <c r="R19" s="82">
        <f t="shared" si="1"/>
        <v>1.5428571428571427</v>
      </c>
      <c r="S19" s="83">
        <f t="shared" si="0"/>
        <v>1.0153846153846156</v>
      </c>
      <c r="T19" s="81">
        <f t="shared" si="0"/>
        <v>0.98468271334792123</v>
      </c>
      <c r="U19" s="82">
        <f t="shared" si="0"/>
        <v>1.1523178807947021</v>
      </c>
      <c r="V19" s="83">
        <f t="shared" si="0"/>
        <v>0.96350364963503654</v>
      </c>
      <c r="W19" s="82">
        <f t="shared" si="0"/>
        <v>1.6363636363636362</v>
      </c>
      <c r="X19" s="81">
        <f t="shared" si="0"/>
        <v>0.83018867924528306</v>
      </c>
      <c r="Y19" s="82">
        <f t="shared" si="0"/>
        <v>1.3828125</v>
      </c>
      <c r="Z19" s="82">
        <f t="shared" si="0"/>
        <v>1.2000000000000002</v>
      </c>
    </row>
    <row r="20" spans="1:26" x14ac:dyDescent="0.25">
      <c r="A20" t="s">
        <v>3</v>
      </c>
      <c r="B20" s="78">
        <f>'District 5'!G5/'Statewide Totals Check'!G5</f>
        <v>0.11279461279461279</v>
      </c>
      <c r="C20" s="80">
        <f>'District 5'!G8/'Statewide Totals Check'!G8</f>
        <v>6.5822784810126586E-2</v>
      </c>
      <c r="D20" s="80">
        <f>'District 5'!$G12/'Statewide Totals Check'!$G12</f>
        <v>7.4285714285714288E-2</v>
      </c>
      <c r="E20" s="80">
        <f>'District 5'!$G16/'Statewide Totals Check'!$G16</f>
        <v>0.14505494505494507</v>
      </c>
      <c r="F20" s="80">
        <f>'District 5'!$G20/'Statewide Totals Check'!$G20</f>
        <v>0.10722100656455143</v>
      </c>
      <c r="G20" s="80">
        <f>'District 5'!$G24/'Statewide Totals Check'!$G24</f>
        <v>0.13245033112582782</v>
      </c>
      <c r="H20" s="80">
        <f>'District 5'!$G28/'Statewide Totals Check'!$G28</f>
        <v>0.15693430656934307</v>
      </c>
      <c r="I20" s="80">
        <f>'District 5'!$G44/'Statewide Totals Check'!$G44</f>
        <v>0.11363636363636363</v>
      </c>
      <c r="J20" s="80">
        <f>'District 5'!$G48/'Statewide Totals Check'!$G48</f>
        <v>0.15303983228511531</v>
      </c>
      <c r="K20" s="80">
        <f>'District 5'!$G52/'Statewide Totals Check'!$G52</f>
        <v>9.765625E-2</v>
      </c>
      <c r="L20" s="80">
        <f>'District 5'!$G56/'Statewide Totals Check'!$G56</f>
        <v>6.25E-2</v>
      </c>
      <c r="N20" s="79">
        <f>'District 5'!O5/'Statewide Totals Check'!O5</f>
        <v>9.6812385183681626E-2</v>
      </c>
      <c r="P20" t="s">
        <v>3</v>
      </c>
      <c r="Q20" s="81">
        <f t="shared" si="1"/>
        <v>0.58356319667485357</v>
      </c>
      <c r="R20" s="81">
        <f t="shared" si="1"/>
        <v>0.65859275053304911</v>
      </c>
      <c r="S20" s="82">
        <f t="shared" si="0"/>
        <v>1.2860095128751847</v>
      </c>
      <c r="T20" s="83">
        <f t="shared" si="0"/>
        <v>0.95058623730363501</v>
      </c>
      <c r="U20" s="82">
        <f t="shared" si="0"/>
        <v>1.1742611446080855</v>
      </c>
      <c r="V20" s="82">
        <f t="shared" si="0"/>
        <v>1.3913280313759668</v>
      </c>
      <c r="W20" s="83">
        <f t="shared" si="0"/>
        <v>1.0074626865671641</v>
      </c>
      <c r="X20" s="82">
        <f t="shared" si="0"/>
        <v>1.3568009011546043</v>
      </c>
      <c r="Y20" s="83">
        <f t="shared" si="0"/>
        <v>0.86578824626865669</v>
      </c>
      <c r="Z20" s="81">
        <f t="shared" si="0"/>
        <v>0.55410447761194026</v>
      </c>
    </row>
    <row r="21" spans="1:26" x14ac:dyDescent="0.25">
      <c r="A21" t="s">
        <v>2</v>
      </c>
      <c r="B21" s="78">
        <f>'District 6'!G5/'Statewide Totals Check'!G5</f>
        <v>0.13131313131313133</v>
      </c>
      <c r="C21" s="80">
        <f>'District 6'!G8/'Statewide Totals Check'!G8</f>
        <v>0.14683544303797469</v>
      </c>
      <c r="D21" s="80">
        <f>'District 6'!$G12/'Statewide Totals Check'!$G12</f>
        <v>0.11428571428571428</v>
      </c>
      <c r="E21" s="80">
        <f>'District 6'!$G16/'Statewide Totals Check'!$G16</f>
        <v>0.13846153846153847</v>
      </c>
      <c r="F21" s="80">
        <f>'District 6'!$G20/'Statewide Totals Check'!$G20</f>
        <v>0.12035010940919037</v>
      </c>
      <c r="G21" s="80">
        <f>'District 6'!$G24/'Statewide Totals Check'!$G24</f>
        <v>0.15894039735099338</v>
      </c>
      <c r="H21" s="80">
        <f>'District 6'!$G28/'Statewide Totals Check'!$G28</f>
        <v>9.8540145985401464E-2</v>
      </c>
      <c r="I21" s="80">
        <f>'District 6'!$G44/'Statewide Totals Check'!$G44</f>
        <v>0.10454545454545454</v>
      </c>
      <c r="J21" s="80">
        <f>'District 6'!$G48/'Statewide Totals Check'!$G48</f>
        <v>0.11740041928721175</v>
      </c>
      <c r="K21" s="80">
        <f>'District 6'!$G52/'Statewide Totals Check'!$G52</f>
        <v>0.12109375</v>
      </c>
      <c r="L21" s="80">
        <f>'District 6'!$G56/'Statewide Totals Check'!$G56</f>
        <v>0.12916666666666668</v>
      </c>
      <c r="N21" s="79">
        <f>'District 6'!O5/'Statewide Totals Check'!O5</f>
        <v>0.13004696591132164</v>
      </c>
      <c r="P21" t="s">
        <v>2</v>
      </c>
      <c r="Q21" s="82">
        <f t="shared" si="1"/>
        <v>1.1182083739045763</v>
      </c>
      <c r="R21" s="81">
        <f t="shared" si="1"/>
        <v>0.87032967032967024</v>
      </c>
      <c r="S21" s="82">
        <f t="shared" si="0"/>
        <v>1.0544378698224852</v>
      </c>
      <c r="T21" s="81">
        <f t="shared" si="0"/>
        <v>0.91651237165460353</v>
      </c>
      <c r="U21" s="82">
        <f t="shared" si="0"/>
        <v>1.2103922567498726</v>
      </c>
      <c r="V21" s="83">
        <f t="shared" si="0"/>
        <v>0.75042111173498027</v>
      </c>
      <c r="W21" s="81">
        <f t="shared" si="0"/>
        <v>0.79615384615384599</v>
      </c>
      <c r="X21" s="81">
        <f t="shared" si="0"/>
        <v>0.89404934687953552</v>
      </c>
      <c r="Y21" s="81">
        <f t="shared" si="0"/>
        <v>0.92217548076923073</v>
      </c>
      <c r="Z21" s="81">
        <f t="shared" si="0"/>
        <v>0.9836538461538461</v>
      </c>
    </row>
    <row r="22" spans="1:26" x14ac:dyDescent="0.25">
      <c r="A22" t="s">
        <v>7</v>
      </c>
      <c r="B22" s="68">
        <f>SUM(B16:B21)</f>
        <v>1</v>
      </c>
      <c r="C22" s="84">
        <f t="shared" ref="C22:N22" si="2">SUM(C16:C21)</f>
        <v>1</v>
      </c>
      <c r="D22" s="84">
        <f t="shared" si="2"/>
        <v>1</v>
      </c>
      <c r="E22" s="84">
        <f t="shared" si="2"/>
        <v>1.0000000000000002</v>
      </c>
      <c r="F22" s="84">
        <f t="shared" si="2"/>
        <v>1</v>
      </c>
      <c r="G22" s="84">
        <f t="shared" si="2"/>
        <v>1</v>
      </c>
      <c r="H22" s="84">
        <f t="shared" si="2"/>
        <v>1</v>
      </c>
      <c r="I22" s="84">
        <f t="shared" si="2"/>
        <v>0.99999999999999989</v>
      </c>
      <c r="J22" s="84">
        <f t="shared" si="2"/>
        <v>1</v>
      </c>
      <c r="K22" s="84">
        <f t="shared" si="2"/>
        <v>1</v>
      </c>
      <c r="L22" s="84">
        <f t="shared" si="2"/>
        <v>1</v>
      </c>
      <c r="N22" s="68">
        <f t="shared" si="2"/>
        <v>1</v>
      </c>
    </row>
  </sheetData>
  <mergeCells count="2">
    <mergeCell ref="A1:L1"/>
    <mergeCell ref="A14:L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14</vt:i4>
      </vt:variant>
    </vt:vector>
  </HeadingPairs>
  <TitlesOfParts>
    <vt:vector size="26" baseType="lpstr">
      <vt:lpstr>District 1</vt:lpstr>
      <vt:lpstr>District 2</vt:lpstr>
      <vt:lpstr>District 3</vt:lpstr>
      <vt:lpstr>District 4</vt:lpstr>
      <vt:lpstr>District 5</vt:lpstr>
      <vt:lpstr>District 6</vt:lpstr>
      <vt:lpstr>Statewide Totals Check</vt:lpstr>
      <vt:lpstr>Rate Comparison Data</vt:lpstr>
      <vt:lpstr>5-Year Rate Comparison</vt:lpstr>
      <vt:lpstr>SHS Comparison</vt:lpstr>
      <vt:lpstr>Sheet1</vt:lpstr>
      <vt:lpstr>5-Year Rate Chart</vt:lpstr>
      <vt:lpstr>'District 1'!Print_Area</vt:lpstr>
      <vt:lpstr>'District 2'!Print_Area</vt:lpstr>
      <vt:lpstr>'District 3'!Print_Area</vt:lpstr>
      <vt:lpstr>'District 4'!Print_Area</vt:lpstr>
      <vt:lpstr>'District 5'!Print_Area</vt:lpstr>
      <vt:lpstr>'District 6'!Print_Area</vt:lpstr>
      <vt:lpstr>'Statewide Totals Check'!Print_Area</vt:lpstr>
      <vt:lpstr>'District 1'!Print_Titles</vt:lpstr>
      <vt:lpstr>'District 2'!Print_Titles</vt:lpstr>
      <vt:lpstr>'District 3'!Print_Titles</vt:lpstr>
      <vt:lpstr>'District 4'!Print_Titles</vt:lpstr>
      <vt:lpstr>'District 5'!Print_Titles</vt:lpstr>
      <vt:lpstr>'District 6'!Print_Titles</vt:lpstr>
      <vt:lpstr>'Statewide Totals Check'!Print_Titles</vt:lpstr>
    </vt:vector>
  </TitlesOfParts>
  <Company>Idaho Transportation Department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Rich</dc:creator>
  <cp:lastModifiedBy>Steven Rich</cp:lastModifiedBy>
  <cp:lastPrinted>2011-03-29T21:48:11Z</cp:lastPrinted>
  <dcterms:created xsi:type="dcterms:W3CDTF">2009-08-05T16:35:46Z</dcterms:created>
  <dcterms:modified xsi:type="dcterms:W3CDTF">2022-08-03T20:45:41Z</dcterms:modified>
</cp:coreProperties>
</file>