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0" windowWidth="23415" windowHeight="13185" tabRatio="631"/>
  </bookViews>
  <sheets>
    <sheet name="District 1" sheetId="4" r:id="rId1"/>
    <sheet name="District 2" sheetId="5" r:id="rId2"/>
    <sheet name="District 3" sheetId="6" r:id="rId3"/>
    <sheet name="District 4" sheetId="7" r:id="rId4"/>
    <sheet name="District 5" sheetId="8" r:id="rId5"/>
    <sheet name="District 6" sheetId="9" r:id="rId6"/>
    <sheet name="Statewide Totals Check" sheetId="10" r:id="rId7"/>
    <sheet name="Rate Comparison Data" sheetId="3" r:id="rId8"/>
    <sheet name="5-Year Rate Comparison" sheetId="11" r:id="rId9"/>
    <sheet name="5-Year Rate Chart" sheetId="12" r:id="rId10"/>
    <sheet name="SHS Comparison" sheetId="13" r:id="rId11"/>
    <sheet name="Sheet1" sheetId="14" r:id="rId12"/>
  </sheets>
  <definedNames>
    <definedName name="_xlnm.Print_Area" localSheetId="0">'District 1'!$A$1:$G$61</definedName>
    <definedName name="_xlnm.Print_Area" localSheetId="1">'District 2'!$A$1:$G$61</definedName>
    <definedName name="_xlnm.Print_Area" localSheetId="2">'District 3'!$A$1:$G$61</definedName>
    <definedName name="_xlnm.Print_Area" localSheetId="3">'District 4'!$A$1:$G$61</definedName>
    <definedName name="_xlnm.Print_Area" localSheetId="4">'District 5'!$A$1:$G$61</definedName>
    <definedName name="_xlnm.Print_Area" localSheetId="5">'District 6'!$A$1:$G$61</definedName>
    <definedName name="_xlnm.Print_Area" localSheetId="6">'Statewide Totals Check'!$A$1:$G$61</definedName>
    <definedName name="_xlnm.Print_Titles" localSheetId="0">'District 1'!$1:$1</definedName>
    <definedName name="_xlnm.Print_Titles" localSheetId="1">'District 2'!$1:$1</definedName>
    <definedName name="_xlnm.Print_Titles" localSheetId="2">'District 3'!$1:$1</definedName>
    <definedName name="_xlnm.Print_Titles" localSheetId="3">'District 4'!$1:$1</definedName>
    <definedName name="_xlnm.Print_Titles" localSheetId="4">'District 5'!$1:$1</definedName>
    <definedName name="_xlnm.Print_Titles" localSheetId="5">'District 6'!$1:$1</definedName>
    <definedName name="_xlnm.Print_Titles" localSheetId="6">'Statewide Totals Check'!$1:$1</definedName>
  </definedNames>
  <calcPr calcId="145621"/>
</workbook>
</file>

<file path=xl/calcChain.xml><?xml version="1.0" encoding="utf-8"?>
<calcChain xmlns="http://schemas.openxmlformats.org/spreadsheetml/2006/main">
  <c r="O8" i="10" l="1"/>
  <c r="F13" i="9" l="1"/>
  <c r="F25" i="13" l="1"/>
  <c r="E25" i="13"/>
  <c r="D25" i="13"/>
  <c r="C25" i="13"/>
  <c r="B25" i="13"/>
  <c r="E58" i="9" l="1"/>
  <c r="D58" i="9"/>
  <c r="E57" i="9"/>
  <c r="D57" i="9"/>
  <c r="E54" i="9"/>
  <c r="D54" i="9"/>
  <c r="E53" i="9"/>
  <c r="D53" i="9"/>
  <c r="E50" i="9"/>
  <c r="D50" i="9"/>
  <c r="E49" i="9"/>
  <c r="D49" i="9"/>
  <c r="E46" i="9"/>
  <c r="D46" i="9"/>
  <c r="E45" i="9"/>
  <c r="D45" i="9"/>
  <c r="E42" i="9"/>
  <c r="D42" i="9"/>
  <c r="E41" i="9"/>
  <c r="D41" i="9"/>
  <c r="E37" i="9"/>
  <c r="D37" i="9"/>
  <c r="E34" i="9"/>
  <c r="D34" i="9"/>
  <c r="E33" i="9"/>
  <c r="D33" i="9"/>
  <c r="E30" i="9"/>
  <c r="D30" i="9"/>
  <c r="E29" i="9"/>
  <c r="D29" i="9"/>
  <c r="E26" i="9"/>
  <c r="D26" i="9"/>
  <c r="E25" i="9"/>
  <c r="D25" i="9"/>
  <c r="E22" i="9"/>
  <c r="D22" i="9"/>
  <c r="E21" i="9"/>
  <c r="D21" i="9"/>
  <c r="E18" i="9"/>
  <c r="D18" i="9"/>
  <c r="E17" i="9"/>
  <c r="D17" i="9"/>
  <c r="E14" i="9"/>
  <c r="D14" i="9"/>
  <c r="E13" i="9"/>
  <c r="D13" i="9"/>
  <c r="E10" i="9"/>
  <c r="D10" i="9"/>
  <c r="E9" i="9"/>
  <c r="D9" i="9"/>
  <c r="E6" i="9"/>
  <c r="D6" i="9"/>
  <c r="E58" i="8"/>
  <c r="D58" i="8"/>
  <c r="E57" i="8"/>
  <c r="D57" i="8"/>
  <c r="E54" i="8"/>
  <c r="D54" i="8"/>
  <c r="E53" i="8"/>
  <c r="D53" i="8"/>
  <c r="E50" i="8"/>
  <c r="D50" i="8"/>
  <c r="E49" i="8"/>
  <c r="D49" i="8"/>
  <c r="E46" i="8"/>
  <c r="D46" i="8"/>
  <c r="E45" i="8"/>
  <c r="D45" i="8"/>
  <c r="E42" i="8"/>
  <c r="D42" i="8"/>
  <c r="E41" i="8"/>
  <c r="D41" i="8"/>
  <c r="E37" i="8"/>
  <c r="D37" i="8"/>
  <c r="E34" i="8"/>
  <c r="D34" i="8"/>
  <c r="E33" i="8"/>
  <c r="D33" i="8"/>
  <c r="E30" i="8"/>
  <c r="D30" i="8"/>
  <c r="E29" i="8"/>
  <c r="D29" i="8"/>
  <c r="E26" i="8"/>
  <c r="D26" i="8"/>
  <c r="E25" i="8"/>
  <c r="D25" i="8"/>
  <c r="E22" i="8"/>
  <c r="D22" i="8"/>
  <c r="E21" i="8"/>
  <c r="D21" i="8"/>
  <c r="E18" i="8"/>
  <c r="D18" i="8"/>
  <c r="E17" i="8"/>
  <c r="D17" i="8"/>
  <c r="E14" i="8"/>
  <c r="D14" i="8"/>
  <c r="E13" i="8"/>
  <c r="D13" i="8"/>
  <c r="E10" i="8"/>
  <c r="D10" i="8"/>
  <c r="E9" i="8"/>
  <c r="D9" i="8"/>
  <c r="E6" i="8"/>
  <c r="D6" i="8"/>
  <c r="E58" i="7"/>
  <c r="D58" i="7"/>
  <c r="E57" i="7"/>
  <c r="D57" i="7"/>
  <c r="E54" i="7"/>
  <c r="D54" i="7"/>
  <c r="E53" i="7"/>
  <c r="D53" i="7"/>
  <c r="E50" i="7"/>
  <c r="D50" i="7"/>
  <c r="E49" i="7"/>
  <c r="D49" i="7"/>
  <c r="E46" i="7"/>
  <c r="D46" i="7"/>
  <c r="E45" i="7"/>
  <c r="D45" i="7"/>
  <c r="E42" i="7"/>
  <c r="D42" i="7"/>
  <c r="E41" i="7"/>
  <c r="D41" i="7"/>
  <c r="E37" i="7"/>
  <c r="D37" i="7"/>
  <c r="E34" i="7"/>
  <c r="D34" i="7"/>
  <c r="E33" i="7"/>
  <c r="D33" i="7"/>
  <c r="E30" i="7"/>
  <c r="D30" i="7"/>
  <c r="E29" i="7"/>
  <c r="D29" i="7"/>
  <c r="E26" i="7"/>
  <c r="D26" i="7"/>
  <c r="E25" i="7"/>
  <c r="D25" i="7"/>
  <c r="E22" i="7"/>
  <c r="D22" i="7"/>
  <c r="E21" i="7"/>
  <c r="D21" i="7"/>
  <c r="E18" i="7"/>
  <c r="D18" i="7"/>
  <c r="E17" i="7"/>
  <c r="D17" i="7"/>
  <c r="E14" i="7"/>
  <c r="D14" i="7"/>
  <c r="E13" i="7"/>
  <c r="D13" i="7"/>
  <c r="E10" i="7"/>
  <c r="D10" i="7"/>
  <c r="E9" i="7"/>
  <c r="D9" i="7"/>
  <c r="E6" i="7"/>
  <c r="D6" i="7"/>
  <c r="E58" i="6"/>
  <c r="D58" i="6"/>
  <c r="E57" i="6"/>
  <c r="D57" i="6"/>
  <c r="E54" i="6"/>
  <c r="D54" i="6"/>
  <c r="E53" i="6"/>
  <c r="D53" i="6"/>
  <c r="E50" i="6"/>
  <c r="D50" i="6"/>
  <c r="E49" i="6"/>
  <c r="D49" i="6"/>
  <c r="E46" i="6"/>
  <c r="D46" i="6"/>
  <c r="E45" i="6"/>
  <c r="D45" i="6"/>
  <c r="E42" i="6"/>
  <c r="D42" i="6"/>
  <c r="E41" i="6"/>
  <c r="D41" i="6"/>
  <c r="E37" i="6"/>
  <c r="D37" i="6"/>
  <c r="E34" i="6"/>
  <c r="D34" i="6"/>
  <c r="E33" i="6"/>
  <c r="D33" i="6"/>
  <c r="E30" i="6"/>
  <c r="D30" i="6"/>
  <c r="E29" i="6"/>
  <c r="D29" i="6"/>
  <c r="E26" i="6"/>
  <c r="D26" i="6"/>
  <c r="E25" i="6"/>
  <c r="D25" i="6"/>
  <c r="E22" i="6"/>
  <c r="D22" i="6"/>
  <c r="E21" i="6"/>
  <c r="D21" i="6"/>
  <c r="E18" i="6"/>
  <c r="D18" i="6"/>
  <c r="E17" i="6"/>
  <c r="D17" i="6"/>
  <c r="E14" i="6"/>
  <c r="D14" i="6"/>
  <c r="E13" i="6"/>
  <c r="D13" i="6"/>
  <c r="E10" i="6"/>
  <c r="D10" i="6"/>
  <c r="E9" i="6"/>
  <c r="D9" i="6"/>
  <c r="E6" i="6"/>
  <c r="D6" i="6"/>
  <c r="E58" i="5"/>
  <c r="D58" i="5"/>
  <c r="E57" i="5"/>
  <c r="D57" i="5"/>
  <c r="E54" i="5"/>
  <c r="D54" i="5"/>
  <c r="E53" i="5"/>
  <c r="D53" i="5"/>
  <c r="E50" i="5"/>
  <c r="D50" i="5"/>
  <c r="E49" i="5"/>
  <c r="D49" i="5"/>
  <c r="E46" i="5"/>
  <c r="D46" i="5"/>
  <c r="E45" i="5"/>
  <c r="D45" i="5"/>
  <c r="E42" i="5"/>
  <c r="D42" i="5"/>
  <c r="E41" i="5"/>
  <c r="D41" i="5"/>
  <c r="E37" i="5"/>
  <c r="D37" i="5"/>
  <c r="E34" i="5"/>
  <c r="D34" i="5"/>
  <c r="E33" i="5"/>
  <c r="D33" i="5"/>
  <c r="E30" i="5"/>
  <c r="D30" i="5"/>
  <c r="E29" i="5"/>
  <c r="D29" i="5"/>
  <c r="E26" i="5"/>
  <c r="D26" i="5"/>
  <c r="E25" i="5"/>
  <c r="D25" i="5"/>
  <c r="E22" i="5"/>
  <c r="D22" i="5"/>
  <c r="E21" i="5"/>
  <c r="D21" i="5"/>
  <c r="E18" i="5"/>
  <c r="D18" i="5"/>
  <c r="E17" i="5"/>
  <c r="D17" i="5"/>
  <c r="E14" i="5"/>
  <c r="D14" i="5"/>
  <c r="E13" i="5"/>
  <c r="D13" i="5"/>
  <c r="E10" i="5"/>
  <c r="D10" i="5"/>
  <c r="E9" i="5"/>
  <c r="D9" i="5"/>
  <c r="E6" i="5"/>
  <c r="D6" i="5"/>
  <c r="E58" i="4"/>
  <c r="D58" i="4"/>
  <c r="E57" i="4"/>
  <c r="D57" i="4"/>
  <c r="E54" i="4"/>
  <c r="D54" i="4"/>
  <c r="E53" i="4"/>
  <c r="D53" i="4"/>
  <c r="E50" i="4"/>
  <c r="D50" i="4"/>
  <c r="E49" i="4"/>
  <c r="D49" i="4"/>
  <c r="E46" i="4"/>
  <c r="D46" i="4"/>
  <c r="E45" i="4"/>
  <c r="D45" i="4"/>
  <c r="E42" i="4"/>
  <c r="D42" i="4"/>
  <c r="E41" i="4"/>
  <c r="D41" i="4"/>
  <c r="E37" i="4"/>
  <c r="D37" i="4"/>
  <c r="E34" i="4"/>
  <c r="D34" i="4"/>
  <c r="E33" i="4"/>
  <c r="D33" i="4"/>
  <c r="E30" i="4"/>
  <c r="D30" i="4"/>
  <c r="E29" i="4"/>
  <c r="D29" i="4"/>
  <c r="E26" i="4"/>
  <c r="D26" i="4"/>
  <c r="E25" i="4"/>
  <c r="D25" i="4"/>
  <c r="E22" i="4"/>
  <c r="D22" i="4"/>
  <c r="E21" i="4"/>
  <c r="D21" i="4"/>
  <c r="E18" i="4"/>
  <c r="D18" i="4"/>
  <c r="E17" i="4"/>
  <c r="D17" i="4"/>
  <c r="E14" i="4"/>
  <c r="D14" i="4"/>
  <c r="E13" i="4"/>
  <c r="D13" i="4"/>
  <c r="E10" i="4"/>
  <c r="D10" i="4"/>
  <c r="E9" i="4"/>
  <c r="D9" i="4"/>
  <c r="E6" i="4"/>
  <c r="D6" i="4"/>
  <c r="F9" i="13" l="1"/>
  <c r="F8" i="13"/>
  <c r="F7" i="13"/>
  <c r="F6" i="13"/>
  <c r="F5" i="13"/>
  <c r="F4" i="13"/>
  <c r="F3" i="13"/>
  <c r="E3" i="13"/>
  <c r="D3" i="13"/>
  <c r="C3" i="13"/>
  <c r="B3" i="13"/>
  <c r="F125" i="3"/>
  <c r="E125" i="3"/>
  <c r="D125" i="3"/>
  <c r="C125" i="3"/>
  <c r="B125" i="3"/>
  <c r="F113" i="3"/>
  <c r="E113" i="3"/>
  <c r="D113" i="3"/>
  <c r="C113" i="3"/>
  <c r="B113" i="3"/>
  <c r="F101" i="3"/>
  <c r="E101" i="3"/>
  <c r="D101" i="3"/>
  <c r="C101" i="3"/>
  <c r="B101" i="3"/>
  <c r="F89" i="3"/>
  <c r="E89" i="3"/>
  <c r="D89" i="3"/>
  <c r="C89" i="3"/>
  <c r="B89" i="3"/>
  <c r="F76" i="3"/>
  <c r="E76" i="3"/>
  <c r="D76" i="3"/>
  <c r="C76" i="3"/>
  <c r="B76" i="3"/>
  <c r="F63" i="3"/>
  <c r="E63" i="3"/>
  <c r="D63" i="3"/>
  <c r="C63" i="3"/>
  <c r="B63" i="3"/>
  <c r="F50" i="3"/>
  <c r="E50" i="3"/>
  <c r="D50" i="3"/>
  <c r="C50" i="3"/>
  <c r="B50" i="3"/>
  <c r="F37" i="3"/>
  <c r="E37" i="3"/>
  <c r="D37" i="3"/>
  <c r="C37" i="3"/>
  <c r="B37" i="3"/>
  <c r="F25" i="3"/>
  <c r="E25" i="3"/>
  <c r="D25" i="3"/>
  <c r="C25" i="3"/>
  <c r="B25" i="3"/>
  <c r="F13" i="3"/>
  <c r="E13" i="3"/>
  <c r="D13" i="3"/>
  <c r="C13" i="3"/>
  <c r="B13" i="3"/>
  <c r="C2" i="3"/>
  <c r="D2" i="3"/>
  <c r="E2" i="3"/>
  <c r="F2" i="3"/>
  <c r="B2" i="3"/>
  <c r="E16" i="10"/>
  <c r="F10" i="13" l="1"/>
  <c r="F30" i="9"/>
  <c r="B26" i="13" l="1"/>
  <c r="E32" i="13"/>
  <c r="E10" i="13"/>
  <c r="E132" i="3"/>
  <c r="E120" i="3"/>
  <c r="E108" i="3"/>
  <c r="E96" i="3"/>
  <c r="E57" i="3"/>
  <c r="E44" i="3"/>
  <c r="E9" i="3"/>
  <c r="E119" i="3"/>
  <c r="E107" i="3"/>
  <c r="E95" i="3"/>
  <c r="E69" i="3"/>
  <c r="E56" i="3"/>
  <c r="E43" i="3"/>
  <c r="E31" i="3"/>
  <c r="E8" i="3"/>
  <c r="E118" i="3"/>
  <c r="E106" i="3"/>
  <c r="E94" i="3"/>
  <c r="E81" i="3"/>
  <c r="E42" i="3"/>
  <c r="E18" i="3"/>
  <c r="E129" i="3"/>
  <c r="E105" i="3"/>
  <c r="E93" i="3"/>
  <c r="E80" i="3"/>
  <c r="E67" i="3"/>
  <c r="E41" i="3"/>
  <c r="E29" i="3"/>
  <c r="E17" i="3"/>
  <c r="E6" i="3"/>
  <c r="E128" i="3"/>
  <c r="E116" i="3"/>
  <c r="E104" i="3"/>
  <c r="E92" i="3"/>
  <c r="E79" i="3"/>
  <c r="E40" i="3"/>
  <c r="E28" i="3"/>
  <c r="F57" i="4"/>
  <c r="F127" i="3" s="1"/>
  <c r="E127" i="3"/>
  <c r="E115" i="3"/>
  <c r="E103" i="3"/>
  <c r="E78" i="3"/>
  <c r="E39" i="3"/>
  <c r="E27" i="3"/>
  <c r="F21" i="13"/>
  <c r="G21" i="13" s="1"/>
  <c r="G10" i="13"/>
  <c r="F21" i="9"/>
  <c r="E5" i="10"/>
  <c r="F58" i="9"/>
  <c r="F57" i="9"/>
  <c r="F132" i="3" s="1"/>
  <c r="F54" i="9"/>
  <c r="F53" i="9"/>
  <c r="F120" i="3" s="1"/>
  <c r="F50" i="9"/>
  <c r="F49" i="9"/>
  <c r="F108" i="3" s="1"/>
  <c r="F46" i="9"/>
  <c r="F45" i="9"/>
  <c r="F96" i="3" s="1"/>
  <c r="F42" i="9"/>
  <c r="F41" i="9"/>
  <c r="F37" i="9"/>
  <c r="F34" i="9"/>
  <c r="F33" i="9"/>
  <c r="F29" i="9"/>
  <c r="F83" i="3" s="1"/>
  <c r="F26" i="9"/>
  <c r="F25" i="9"/>
  <c r="F70" i="3" s="1"/>
  <c r="F22" i="9"/>
  <c r="F18" i="9"/>
  <c r="F17" i="9"/>
  <c r="F44" i="3" s="1"/>
  <c r="F14" i="9"/>
  <c r="F32" i="3"/>
  <c r="F10" i="9"/>
  <c r="F9" i="9"/>
  <c r="F20" i="3" s="1"/>
  <c r="F6" i="9"/>
  <c r="F9" i="3" s="1"/>
  <c r="F58" i="8"/>
  <c r="F57" i="8"/>
  <c r="F131" i="3" s="1"/>
  <c r="F54" i="8"/>
  <c r="F53" i="8"/>
  <c r="F119" i="3" s="1"/>
  <c r="F50" i="8"/>
  <c r="F49" i="8"/>
  <c r="F46" i="8"/>
  <c r="F45" i="8"/>
  <c r="F95" i="3" s="1"/>
  <c r="F42" i="8"/>
  <c r="F41" i="8"/>
  <c r="F37" i="8"/>
  <c r="F34" i="8"/>
  <c r="F33" i="8"/>
  <c r="F30" i="8"/>
  <c r="F29" i="8"/>
  <c r="F82" i="3" s="1"/>
  <c r="F26" i="8"/>
  <c r="F25" i="8"/>
  <c r="F69" i="3" s="1"/>
  <c r="F22" i="8"/>
  <c r="F21" i="8"/>
  <c r="F18" i="8"/>
  <c r="F17" i="8"/>
  <c r="F43" i="3" s="1"/>
  <c r="F14" i="8"/>
  <c r="F13" i="8"/>
  <c r="F31" i="3" s="1"/>
  <c r="F10" i="8"/>
  <c r="F9" i="8"/>
  <c r="F19" i="3" s="1"/>
  <c r="F6" i="8"/>
  <c r="F8" i="3" s="1"/>
  <c r="F58" i="7"/>
  <c r="F57" i="7"/>
  <c r="F130" i="3" s="1"/>
  <c r="F54" i="7"/>
  <c r="F53" i="7"/>
  <c r="F118" i="3" s="1"/>
  <c r="F50" i="7"/>
  <c r="F49" i="7"/>
  <c r="F106" i="3" s="1"/>
  <c r="F46" i="7"/>
  <c r="F45" i="7"/>
  <c r="F94" i="3" s="1"/>
  <c r="F42" i="7"/>
  <c r="F41" i="7"/>
  <c r="F37" i="7"/>
  <c r="F34" i="7"/>
  <c r="F33" i="7"/>
  <c r="F30" i="7"/>
  <c r="F29" i="7"/>
  <c r="F81" i="3" s="1"/>
  <c r="F26" i="7"/>
  <c r="F25" i="7"/>
  <c r="F68" i="3" s="1"/>
  <c r="F22" i="7"/>
  <c r="F21" i="7"/>
  <c r="F55" i="3" s="1"/>
  <c r="F18" i="7"/>
  <c r="F17" i="7"/>
  <c r="F42" i="3" s="1"/>
  <c r="F14" i="7"/>
  <c r="F13" i="7"/>
  <c r="F30" i="3" s="1"/>
  <c r="F10" i="7"/>
  <c r="F9" i="7"/>
  <c r="F18" i="3" s="1"/>
  <c r="F6" i="7"/>
  <c r="F7" i="3" s="1"/>
  <c r="F6" i="6"/>
  <c r="F6" i="3" s="1"/>
  <c r="F58" i="6"/>
  <c r="F57" i="6"/>
  <c r="F129" i="3" s="1"/>
  <c r="F54" i="6"/>
  <c r="F53" i="6"/>
  <c r="F117" i="3" s="1"/>
  <c r="F50" i="6"/>
  <c r="F49" i="6"/>
  <c r="F105" i="3" s="1"/>
  <c r="F46" i="6"/>
  <c r="F45" i="6"/>
  <c r="F93" i="3" s="1"/>
  <c r="F42" i="6"/>
  <c r="F41" i="6"/>
  <c r="F37" i="6"/>
  <c r="F34" i="6"/>
  <c r="F33" i="6"/>
  <c r="F30" i="6"/>
  <c r="F29" i="6"/>
  <c r="F80" i="3" s="1"/>
  <c r="F26" i="6"/>
  <c r="F25" i="6"/>
  <c r="F67" i="3" s="1"/>
  <c r="F22" i="6"/>
  <c r="F21" i="6"/>
  <c r="F54" i="3" s="1"/>
  <c r="F18" i="6"/>
  <c r="F17" i="6"/>
  <c r="F41" i="3" s="1"/>
  <c r="F14" i="6"/>
  <c r="F13" i="6"/>
  <c r="F29" i="3" s="1"/>
  <c r="F10" i="6"/>
  <c r="F9" i="6"/>
  <c r="F17" i="3" s="1"/>
  <c r="F58" i="5"/>
  <c r="F57" i="5"/>
  <c r="F128" i="3" s="1"/>
  <c r="F54" i="5"/>
  <c r="F53" i="5"/>
  <c r="F116" i="3" s="1"/>
  <c r="F50" i="5"/>
  <c r="F49" i="5"/>
  <c r="F104" i="3" s="1"/>
  <c r="F46" i="5"/>
  <c r="F45" i="5"/>
  <c r="F92" i="3" s="1"/>
  <c r="F42" i="5"/>
  <c r="F41" i="5"/>
  <c r="F37" i="5"/>
  <c r="F34" i="5"/>
  <c r="F33" i="5"/>
  <c r="F30" i="5"/>
  <c r="F29" i="5"/>
  <c r="F79" i="3" s="1"/>
  <c r="F26" i="5"/>
  <c r="F25" i="5"/>
  <c r="F66" i="3" s="1"/>
  <c r="F22" i="5"/>
  <c r="F21" i="5"/>
  <c r="F53" i="3" s="1"/>
  <c r="F18" i="5"/>
  <c r="F17" i="5"/>
  <c r="F40" i="3" s="1"/>
  <c r="F14" i="5"/>
  <c r="F13" i="5"/>
  <c r="F28" i="3" s="1"/>
  <c r="F10" i="5"/>
  <c r="F9" i="5"/>
  <c r="F16" i="3" s="1"/>
  <c r="F6" i="5"/>
  <c r="F5" i="3" s="1"/>
  <c r="K8" i="10"/>
  <c r="L8" i="10"/>
  <c r="M8" i="10"/>
  <c r="J8" i="10"/>
  <c r="G5" i="4"/>
  <c r="G4" i="13"/>
  <c r="G5" i="13"/>
  <c r="G6" i="13"/>
  <c r="G7" i="13"/>
  <c r="G8" i="13"/>
  <c r="G9" i="13"/>
  <c r="G15" i="13"/>
  <c r="G16" i="13"/>
  <c r="G17" i="13"/>
  <c r="G18" i="13"/>
  <c r="G19" i="13"/>
  <c r="G20" i="13"/>
  <c r="C26" i="13"/>
  <c r="D26" i="13"/>
  <c r="E26" i="13"/>
  <c r="F26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E31" i="13"/>
  <c r="F31" i="13"/>
  <c r="B32" i="13"/>
  <c r="C32" i="13"/>
  <c r="D32" i="13"/>
  <c r="B5" i="3"/>
  <c r="C5" i="3"/>
  <c r="D5" i="3"/>
  <c r="E5" i="3"/>
  <c r="B6" i="3"/>
  <c r="C6" i="3"/>
  <c r="D6" i="3"/>
  <c r="B7" i="3"/>
  <c r="C7" i="3"/>
  <c r="D7" i="3"/>
  <c r="E7" i="3"/>
  <c r="B8" i="3"/>
  <c r="C8" i="3"/>
  <c r="D8" i="3"/>
  <c r="B9" i="3"/>
  <c r="C9" i="3"/>
  <c r="D9" i="3"/>
  <c r="B16" i="3"/>
  <c r="C16" i="3"/>
  <c r="D16" i="3"/>
  <c r="E16" i="3"/>
  <c r="B17" i="3"/>
  <c r="C17" i="3"/>
  <c r="D17" i="3"/>
  <c r="B18" i="3"/>
  <c r="C18" i="3"/>
  <c r="D18" i="3"/>
  <c r="B19" i="3"/>
  <c r="C19" i="3"/>
  <c r="D19" i="3"/>
  <c r="E19" i="3"/>
  <c r="B20" i="3"/>
  <c r="C20" i="3"/>
  <c r="D20" i="3"/>
  <c r="E20" i="3"/>
  <c r="B28" i="3"/>
  <c r="C28" i="3"/>
  <c r="D28" i="3"/>
  <c r="B29" i="3"/>
  <c r="C29" i="3"/>
  <c r="D29" i="3"/>
  <c r="B30" i="3"/>
  <c r="C30" i="3"/>
  <c r="D30" i="3"/>
  <c r="E30" i="3"/>
  <c r="B31" i="3"/>
  <c r="C31" i="3"/>
  <c r="D31" i="3"/>
  <c r="B32" i="3"/>
  <c r="C32" i="3"/>
  <c r="D32" i="3"/>
  <c r="E32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B57" i="3"/>
  <c r="C57" i="3"/>
  <c r="D57" i="3"/>
  <c r="B66" i="3"/>
  <c r="C66" i="3"/>
  <c r="D66" i="3"/>
  <c r="E66" i="3"/>
  <c r="B67" i="3"/>
  <c r="C67" i="3"/>
  <c r="D67" i="3"/>
  <c r="B68" i="3"/>
  <c r="C68" i="3"/>
  <c r="D68" i="3"/>
  <c r="E68" i="3"/>
  <c r="B69" i="3"/>
  <c r="C69" i="3"/>
  <c r="D69" i="3"/>
  <c r="B70" i="3"/>
  <c r="C70" i="3"/>
  <c r="D70" i="3"/>
  <c r="E70" i="3"/>
  <c r="B79" i="3"/>
  <c r="C79" i="3"/>
  <c r="D79" i="3"/>
  <c r="B80" i="3"/>
  <c r="C80" i="3"/>
  <c r="D80" i="3"/>
  <c r="B81" i="3"/>
  <c r="C81" i="3"/>
  <c r="D81" i="3"/>
  <c r="B82" i="3"/>
  <c r="C82" i="3"/>
  <c r="D82" i="3"/>
  <c r="E82" i="3"/>
  <c r="B83" i="3"/>
  <c r="C83" i="3"/>
  <c r="D83" i="3"/>
  <c r="E83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16" i="3"/>
  <c r="C116" i="3"/>
  <c r="D116" i="3"/>
  <c r="B117" i="3"/>
  <c r="C117" i="3"/>
  <c r="D117" i="3"/>
  <c r="E117" i="3"/>
  <c r="B118" i="3"/>
  <c r="C118" i="3"/>
  <c r="D118" i="3"/>
  <c r="B119" i="3"/>
  <c r="C119" i="3"/>
  <c r="D119" i="3"/>
  <c r="B120" i="3"/>
  <c r="C120" i="3"/>
  <c r="D120" i="3"/>
  <c r="B128" i="3"/>
  <c r="C128" i="3"/>
  <c r="D128" i="3"/>
  <c r="B129" i="3"/>
  <c r="C129" i="3"/>
  <c r="D129" i="3"/>
  <c r="B130" i="3"/>
  <c r="C130" i="3"/>
  <c r="D130" i="3"/>
  <c r="E130" i="3"/>
  <c r="B131" i="3"/>
  <c r="C131" i="3"/>
  <c r="D131" i="3"/>
  <c r="E131" i="3"/>
  <c r="B132" i="3"/>
  <c r="C132" i="3"/>
  <c r="D132" i="3"/>
  <c r="B5" i="10"/>
  <c r="B6" i="10" s="1"/>
  <c r="B10" i="3" s="1"/>
  <c r="C5" i="10"/>
  <c r="D5" i="10"/>
  <c r="F5" i="10"/>
  <c r="B8" i="10"/>
  <c r="C8" i="10"/>
  <c r="C9" i="10" s="1"/>
  <c r="C21" i="3" s="1"/>
  <c r="D8" i="10"/>
  <c r="D9" i="10" s="1"/>
  <c r="D21" i="3" s="1"/>
  <c r="E8" i="10"/>
  <c r="E9" i="10" s="1"/>
  <c r="E21" i="3" s="1"/>
  <c r="F8" i="10"/>
  <c r="F9" i="10" s="1"/>
  <c r="F21" i="3" s="1"/>
  <c r="B12" i="10"/>
  <c r="C12" i="10"/>
  <c r="C13" i="10" s="1"/>
  <c r="C33" i="3" s="1"/>
  <c r="D12" i="10"/>
  <c r="D13" i="10" s="1"/>
  <c r="D33" i="3" s="1"/>
  <c r="E12" i="10"/>
  <c r="E13" i="10" s="1"/>
  <c r="E33" i="3" s="1"/>
  <c r="F12" i="10"/>
  <c r="B16" i="10"/>
  <c r="B17" i="10" s="1"/>
  <c r="B45" i="3" s="1"/>
  <c r="C16" i="10"/>
  <c r="C17" i="10" s="1"/>
  <c r="C45" i="3" s="1"/>
  <c r="D16" i="10"/>
  <c r="D17" i="10" s="1"/>
  <c r="D45" i="3" s="1"/>
  <c r="F16" i="10"/>
  <c r="F17" i="10" s="1"/>
  <c r="F45" i="3" s="1"/>
  <c r="B20" i="10"/>
  <c r="B21" i="10" s="1"/>
  <c r="B58" i="3" s="1"/>
  <c r="C20" i="10"/>
  <c r="D20" i="10"/>
  <c r="D21" i="10" s="1"/>
  <c r="D58" i="3" s="1"/>
  <c r="E20" i="10"/>
  <c r="E21" i="10" s="1"/>
  <c r="E58" i="3" s="1"/>
  <c r="F20" i="10"/>
  <c r="F21" i="10" s="1"/>
  <c r="F58" i="3" s="1"/>
  <c r="B24" i="10"/>
  <c r="B25" i="10" s="1"/>
  <c r="B71" i="3" s="1"/>
  <c r="C24" i="10"/>
  <c r="C25" i="10" s="1"/>
  <c r="C71" i="3" s="1"/>
  <c r="D24" i="10"/>
  <c r="D25" i="10" s="1"/>
  <c r="D71" i="3" s="1"/>
  <c r="E24" i="10"/>
  <c r="E25" i="10" s="1"/>
  <c r="E71" i="3" s="1"/>
  <c r="F24" i="10"/>
  <c r="F25" i="10" s="1"/>
  <c r="F71" i="3" s="1"/>
  <c r="B28" i="10"/>
  <c r="B29" i="10" s="1"/>
  <c r="B84" i="3" s="1"/>
  <c r="C28" i="10"/>
  <c r="C29" i="10" s="1"/>
  <c r="C84" i="3" s="1"/>
  <c r="D28" i="10"/>
  <c r="D29" i="10" s="1"/>
  <c r="D84" i="3" s="1"/>
  <c r="E28" i="10"/>
  <c r="E29" i="10" s="1"/>
  <c r="E84" i="3" s="1"/>
  <c r="F28" i="10"/>
  <c r="B32" i="10"/>
  <c r="C32" i="10"/>
  <c r="C33" i="10" s="1"/>
  <c r="D32" i="10"/>
  <c r="E32" i="10"/>
  <c r="F32" i="10"/>
  <c r="F33" i="10" s="1"/>
  <c r="B36" i="10"/>
  <c r="B37" i="10" s="1"/>
  <c r="C36" i="10"/>
  <c r="C37" i="10" s="1"/>
  <c r="D36" i="10"/>
  <c r="E36" i="10"/>
  <c r="E37" i="10" s="1"/>
  <c r="F36" i="10"/>
  <c r="F37" i="10" s="1"/>
  <c r="B40" i="10"/>
  <c r="C40" i="10"/>
  <c r="C41" i="10" s="1"/>
  <c r="D40" i="10"/>
  <c r="E40" i="10"/>
  <c r="E41" i="10" s="1"/>
  <c r="F40" i="10"/>
  <c r="F41" i="10" s="1"/>
  <c r="B44" i="10"/>
  <c r="B45" i="10" s="1"/>
  <c r="B97" i="3" s="1"/>
  <c r="C44" i="10"/>
  <c r="D44" i="10"/>
  <c r="D45" i="10" s="1"/>
  <c r="D97" i="3" s="1"/>
  <c r="E44" i="10"/>
  <c r="E45" i="10" s="1"/>
  <c r="E97" i="3" s="1"/>
  <c r="F44" i="10"/>
  <c r="B48" i="10"/>
  <c r="B49" i="10" s="1"/>
  <c r="B109" i="3" s="1"/>
  <c r="C48" i="10"/>
  <c r="D48" i="10"/>
  <c r="D49" i="10" s="1"/>
  <c r="D109" i="3" s="1"/>
  <c r="E48" i="10"/>
  <c r="F48" i="10"/>
  <c r="F49" i="10" s="1"/>
  <c r="F109" i="3" s="1"/>
  <c r="B52" i="10"/>
  <c r="B53" i="10" s="1"/>
  <c r="B121" i="3" s="1"/>
  <c r="C52" i="10"/>
  <c r="D52" i="10"/>
  <c r="D53" i="10" s="1"/>
  <c r="D121" i="3" s="1"/>
  <c r="E52" i="10"/>
  <c r="E53" i="10" s="1"/>
  <c r="E121" i="3" s="1"/>
  <c r="F52" i="10"/>
  <c r="B56" i="10"/>
  <c r="C56" i="10"/>
  <c r="D56" i="10"/>
  <c r="D57" i="10" s="1"/>
  <c r="D133" i="3" s="1"/>
  <c r="E56" i="10"/>
  <c r="F56" i="10"/>
  <c r="G5" i="9"/>
  <c r="O5" i="9"/>
  <c r="G8" i="9"/>
  <c r="B29" i="14" s="1"/>
  <c r="G12" i="9"/>
  <c r="G16" i="9"/>
  <c r="G20" i="9"/>
  <c r="B11" i="14" s="1"/>
  <c r="F57" i="3"/>
  <c r="G24" i="9"/>
  <c r="G28" i="9"/>
  <c r="G32" i="9"/>
  <c r="G36" i="9"/>
  <c r="G40" i="9"/>
  <c r="G44" i="9"/>
  <c r="G48" i="9"/>
  <c r="G52" i="9"/>
  <c r="G56" i="9"/>
  <c r="G5" i="8"/>
  <c r="O5" i="8"/>
  <c r="G8" i="8"/>
  <c r="B28" i="14" s="1"/>
  <c r="G12" i="8"/>
  <c r="G16" i="8"/>
  <c r="B19" i="14" s="1"/>
  <c r="G20" i="8"/>
  <c r="B10" i="14" s="1"/>
  <c r="F56" i="3"/>
  <c r="G24" i="8"/>
  <c r="G28" i="8"/>
  <c r="G32" i="8"/>
  <c r="G36" i="8"/>
  <c r="G40" i="8"/>
  <c r="G44" i="8"/>
  <c r="G48" i="8"/>
  <c r="F107" i="3"/>
  <c r="G52" i="8"/>
  <c r="G56" i="8"/>
  <c r="G5" i="7"/>
  <c r="O5" i="7"/>
  <c r="G8" i="7"/>
  <c r="G12" i="7"/>
  <c r="G16" i="7"/>
  <c r="G20" i="7"/>
  <c r="G24" i="7"/>
  <c r="G28" i="7"/>
  <c r="G32" i="7"/>
  <c r="G36" i="7"/>
  <c r="G40" i="7"/>
  <c r="G44" i="7"/>
  <c r="G48" i="7"/>
  <c r="G52" i="7"/>
  <c r="G56" i="7"/>
  <c r="G5" i="6"/>
  <c r="O5" i="6"/>
  <c r="G8" i="6"/>
  <c r="B26" i="14" s="1"/>
  <c r="G12" i="6"/>
  <c r="G16" i="6"/>
  <c r="B17" i="14" s="1"/>
  <c r="G20" i="6"/>
  <c r="B8" i="14" s="1"/>
  <c r="G24" i="6"/>
  <c r="G28" i="6"/>
  <c r="G32" i="6"/>
  <c r="G36" i="6"/>
  <c r="G40" i="6"/>
  <c r="G44" i="6"/>
  <c r="G48" i="6"/>
  <c r="G52" i="6"/>
  <c r="G56" i="6"/>
  <c r="G5" i="5"/>
  <c r="O5" i="5"/>
  <c r="G8" i="5"/>
  <c r="B25" i="14" s="1"/>
  <c r="G12" i="5"/>
  <c r="G16" i="5"/>
  <c r="G20" i="5"/>
  <c r="B7" i="14" s="1"/>
  <c r="G24" i="5"/>
  <c r="G28" i="5"/>
  <c r="G32" i="5"/>
  <c r="G36" i="5"/>
  <c r="G40" i="5"/>
  <c r="G44" i="5"/>
  <c r="G48" i="5"/>
  <c r="G52" i="5"/>
  <c r="G56" i="5"/>
  <c r="B4" i="3"/>
  <c r="C4" i="3"/>
  <c r="D4" i="3"/>
  <c r="E4" i="3"/>
  <c r="G8" i="4"/>
  <c r="B24" i="14" s="1"/>
  <c r="B15" i="3"/>
  <c r="C15" i="3"/>
  <c r="D15" i="3"/>
  <c r="E15" i="3"/>
  <c r="F10" i="4"/>
  <c r="G12" i="4"/>
  <c r="B27" i="3"/>
  <c r="C27" i="3"/>
  <c r="D27" i="3"/>
  <c r="F13" i="4"/>
  <c r="F27" i="3" s="1"/>
  <c r="F14" i="4"/>
  <c r="G16" i="4"/>
  <c r="B15" i="14" s="1"/>
  <c r="B39" i="3"/>
  <c r="C39" i="3"/>
  <c r="D39" i="3"/>
  <c r="F18" i="4"/>
  <c r="G20" i="4"/>
  <c r="B52" i="3"/>
  <c r="C52" i="3"/>
  <c r="D52" i="3"/>
  <c r="E52" i="3"/>
  <c r="F22" i="4"/>
  <c r="G24" i="4"/>
  <c r="B65" i="3"/>
  <c r="C65" i="3"/>
  <c r="D65" i="3"/>
  <c r="E65" i="3"/>
  <c r="F26" i="4"/>
  <c r="G28" i="4"/>
  <c r="B78" i="3"/>
  <c r="C78" i="3"/>
  <c r="D78" i="3"/>
  <c r="F29" i="4"/>
  <c r="F78" i="3" s="1"/>
  <c r="F30" i="4"/>
  <c r="G32" i="4"/>
  <c r="F34" i="4"/>
  <c r="G36" i="4"/>
  <c r="G40" i="4"/>
  <c r="F41" i="4"/>
  <c r="F42" i="4"/>
  <c r="G44" i="4"/>
  <c r="B91" i="3"/>
  <c r="C91" i="3"/>
  <c r="D91" i="3"/>
  <c r="E91" i="3"/>
  <c r="F46" i="4"/>
  <c r="G48" i="4"/>
  <c r="B103" i="3"/>
  <c r="C103" i="3"/>
  <c r="D103" i="3"/>
  <c r="F49" i="4"/>
  <c r="F103" i="3" s="1"/>
  <c r="F50" i="4"/>
  <c r="G52" i="4"/>
  <c r="B115" i="3"/>
  <c r="C115" i="3"/>
  <c r="D115" i="3"/>
  <c r="F54" i="4"/>
  <c r="G56" i="4"/>
  <c r="B127" i="3"/>
  <c r="C127" i="3"/>
  <c r="D127" i="3"/>
  <c r="F58" i="4"/>
  <c r="O5" i="10"/>
  <c r="G28" i="13" l="1"/>
  <c r="G58" i="8"/>
  <c r="O6" i="8"/>
  <c r="C50" i="10"/>
  <c r="H44" i="10"/>
  <c r="D42" i="10"/>
  <c r="G26" i="13"/>
  <c r="G34" i="7"/>
  <c r="G10" i="4"/>
  <c r="C24" i="14" s="1"/>
  <c r="G18" i="9"/>
  <c r="C20" i="14" s="1"/>
  <c r="G54" i="9"/>
  <c r="G46" i="8"/>
  <c r="G42" i="8"/>
  <c r="G30" i="7"/>
  <c r="G46" i="6"/>
  <c r="G29" i="8"/>
  <c r="G82" i="3" s="1"/>
  <c r="H8" i="11" s="1"/>
  <c r="G6" i="9"/>
  <c r="G9" i="3" s="1"/>
  <c r="B9" i="11" s="1"/>
  <c r="D50" i="10"/>
  <c r="O6" i="5"/>
  <c r="G49" i="8"/>
  <c r="G107" i="3" s="1"/>
  <c r="J8" i="11" s="1"/>
  <c r="G22" i="9"/>
  <c r="C11" i="14" s="1"/>
  <c r="G50" i="4"/>
  <c r="F32" i="13"/>
  <c r="B20" i="14"/>
  <c r="G31" i="13"/>
  <c r="G30" i="13"/>
  <c r="G29" i="13"/>
  <c r="G32" i="13"/>
  <c r="G27" i="13"/>
  <c r="G9" i="9"/>
  <c r="D29" i="14" s="1"/>
  <c r="G13" i="6"/>
  <c r="G29" i="3" s="1"/>
  <c r="D6" i="11" s="1"/>
  <c r="G26" i="6"/>
  <c r="G6" i="6"/>
  <c r="G6" i="3" s="1"/>
  <c r="B6" i="11" s="1"/>
  <c r="G54" i="6"/>
  <c r="G34" i="6"/>
  <c r="G22" i="6"/>
  <c r="C8" i="14" s="1"/>
  <c r="G50" i="6"/>
  <c r="G33" i="7"/>
  <c r="F22" i="10"/>
  <c r="G45" i="7"/>
  <c r="G94" i="3" s="1"/>
  <c r="I7" i="11" s="1"/>
  <c r="G9" i="7"/>
  <c r="D27" i="14" s="1"/>
  <c r="G53" i="8"/>
  <c r="G119" i="3" s="1"/>
  <c r="K8" i="11" s="1"/>
  <c r="G33" i="8"/>
  <c r="G22" i="8"/>
  <c r="C10" i="14" s="1"/>
  <c r="G54" i="8"/>
  <c r="G14" i="8"/>
  <c r="F18" i="10"/>
  <c r="G26" i="8"/>
  <c r="F54" i="10"/>
  <c r="G34" i="8"/>
  <c r="G38" i="8"/>
  <c r="G10" i="8"/>
  <c r="C28" i="14" s="1"/>
  <c r="G49" i="9"/>
  <c r="G108" i="3" s="1"/>
  <c r="J9" i="11" s="1"/>
  <c r="F45" i="10"/>
  <c r="F97" i="3" s="1"/>
  <c r="G21" i="9"/>
  <c r="D11" i="14" s="1"/>
  <c r="H16" i="10"/>
  <c r="F10" i="10"/>
  <c r="G58" i="9"/>
  <c r="G38" i="9"/>
  <c r="G57" i="9"/>
  <c r="G132" i="3" s="1"/>
  <c r="L9" i="11" s="1"/>
  <c r="G30" i="9"/>
  <c r="G41" i="8"/>
  <c r="G21" i="8"/>
  <c r="D10" i="14" s="1"/>
  <c r="G18" i="8"/>
  <c r="C19" i="14" s="1"/>
  <c r="G50" i="8"/>
  <c r="G30" i="8"/>
  <c r="B10" i="10"/>
  <c r="O6" i="7"/>
  <c r="G57" i="7"/>
  <c r="G130" i="3" s="1"/>
  <c r="L7" i="11" s="1"/>
  <c r="G6" i="7"/>
  <c r="G7" i="3" s="1"/>
  <c r="B7" i="11" s="1"/>
  <c r="G53" i="7"/>
  <c r="G118" i="3" s="1"/>
  <c r="K7" i="11" s="1"/>
  <c r="G25" i="7"/>
  <c r="G68" i="3" s="1"/>
  <c r="G7" i="11" s="1"/>
  <c r="G37" i="7"/>
  <c r="G49" i="7"/>
  <c r="G106" i="3" s="1"/>
  <c r="J7" i="11" s="1"/>
  <c r="G29" i="7"/>
  <c r="G81" i="3" s="1"/>
  <c r="H7" i="11" s="1"/>
  <c r="G41" i="7"/>
  <c r="D46" i="10"/>
  <c r="E18" i="10"/>
  <c r="D18" i="10"/>
  <c r="D41" i="10"/>
  <c r="B38" i="10"/>
  <c r="G14" i="6"/>
  <c r="B9" i="10"/>
  <c r="B21" i="3" s="1"/>
  <c r="H56" i="10"/>
  <c r="C49" i="10"/>
  <c r="C109" i="3" s="1"/>
  <c r="C14" i="10"/>
  <c r="G44" i="10"/>
  <c r="D58" i="10"/>
  <c r="G9" i="5"/>
  <c r="D25" i="14" s="1"/>
  <c r="G21" i="5"/>
  <c r="G45" i="5"/>
  <c r="G92" i="3" s="1"/>
  <c r="I5" i="11" s="1"/>
  <c r="G25" i="5"/>
  <c r="G66" i="3" s="1"/>
  <c r="G5" i="11" s="1"/>
  <c r="B30" i="10"/>
  <c r="G48" i="10"/>
  <c r="G49" i="10" s="1"/>
  <c r="G109" i="3" s="1"/>
  <c r="J10" i="11" s="1"/>
  <c r="B50" i="10"/>
  <c r="G28" i="10"/>
  <c r="G29" i="10" s="1"/>
  <c r="G84" i="3" s="1"/>
  <c r="H10" i="11" s="1"/>
  <c r="H24" i="10"/>
  <c r="D30" i="10"/>
  <c r="B26" i="10"/>
  <c r="C45" i="10"/>
  <c r="C97" i="3" s="1"/>
  <c r="H8" i="10"/>
  <c r="C26" i="10"/>
  <c r="E17" i="10"/>
  <c r="E45" i="3" s="1"/>
  <c r="E30" i="10"/>
  <c r="F45" i="4"/>
  <c r="F91" i="3" s="1"/>
  <c r="F6" i="4"/>
  <c r="F4" i="3" s="1"/>
  <c r="F37" i="4"/>
  <c r="F9" i="4"/>
  <c r="F15" i="3" s="1"/>
  <c r="N8" i="10"/>
  <c r="F53" i="4"/>
  <c r="F115" i="3" s="1"/>
  <c r="F21" i="4"/>
  <c r="F52" i="3" s="1"/>
  <c r="F25" i="4"/>
  <c r="F65" i="3" s="1"/>
  <c r="O5" i="4"/>
  <c r="G33" i="4" s="1"/>
  <c r="F17" i="4"/>
  <c r="F39" i="3" s="1"/>
  <c r="F33" i="4"/>
  <c r="G57" i="4"/>
  <c r="G127" i="3" s="1"/>
  <c r="L4" i="11" s="1"/>
  <c r="G52" i="10"/>
  <c r="G53" i="10" s="1"/>
  <c r="G121" i="3" s="1"/>
  <c r="K10" i="11" s="1"/>
  <c r="H48" i="10"/>
  <c r="H36" i="10"/>
  <c r="F29" i="10"/>
  <c r="F84" i="3" s="1"/>
  <c r="H28" i="10"/>
  <c r="B6" i="14"/>
  <c r="G12" i="10"/>
  <c r="G13" i="10" s="1"/>
  <c r="G33" i="3" s="1"/>
  <c r="D10" i="11" s="1"/>
  <c r="G8" i="10"/>
  <c r="G9" i="10" s="1"/>
  <c r="G21" i="3" s="1"/>
  <c r="C10" i="11" s="1"/>
  <c r="G26" i="4"/>
  <c r="G5" i="10"/>
  <c r="I2" i="4" s="1"/>
  <c r="E50" i="10"/>
  <c r="D22" i="10"/>
  <c r="H40" i="10"/>
  <c r="G38" i="4"/>
  <c r="B13" i="10"/>
  <c r="B33" i="3" s="1"/>
  <c r="D14" i="10"/>
  <c r="G54" i="4"/>
  <c r="E34" i="10"/>
  <c r="G46" i="4"/>
  <c r="G34" i="4"/>
  <c r="G14" i="4"/>
  <c r="C46" i="10"/>
  <c r="E46" i="10"/>
  <c r="G56" i="10"/>
  <c r="B57" i="10"/>
  <c r="B133" i="3" s="1"/>
  <c r="B58" i="10"/>
  <c r="G50" i="5"/>
  <c r="G49" i="5"/>
  <c r="G104" i="3" s="1"/>
  <c r="J5" i="11" s="1"/>
  <c r="G24" i="10"/>
  <c r="D26" i="10"/>
  <c r="D33" i="10"/>
  <c r="D34" i="10"/>
  <c r="D37" i="10"/>
  <c r="D38" i="10"/>
  <c r="G36" i="10"/>
  <c r="G57" i="5"/>
  <c r="G128" i="3" s="1"/>
  <c r="L5" i="11" s="1"/>
  <c r="G58" i="5"/>
  <c r="C54" i="10"/>
  <c r="C53" i="10"/>
  <c r="C121" i="3" s="1"/>
  <c r="F14" i="10"/>
  <c r="F13" i="10"/>
  <c r="F33" i="3" s="1"/>
  <c r="H12" i="10"/>
  <c r="G34" i="5"/>
  <c r="G33" i="5"/>
  <c r="G41" i="5"/>
  <c r="G42" i="5"/>
  <c r="G17" i="5"/>
  <c r="G18" i="5"/>
  <c r="C16" i="14" s="1"/>
  <c r="G38" i="5"/>
  <c r="G22" i="5"/>
  <c r="C7" i="14" s="1"/>
  <c r="G6" i="5"/>
  <c r="G5" i="3" s="1"/>
  <c r="B5" i="11" s="1"/>
  <c r="G54" i="5"/>
  <c r="G21" i="6"/>
  <c r="G45" i="6"/>
  <c r="G93" i="3" s="1"/>
  <c r="I6" i="11" s="1"/>
  <c r="O6" i="6"/>
  <c r="G53" i="6"/>
  <c r="G117" i="3" s="1"/>
  <c r="K6" i="11" s="1"/>
  <c r="G58" i="7"/>
  <c r="G42" i="7"/>
  <c r="B42" i="10"/>
  <c r="B41" i="10"/>
  <c r="G40" i="10"/>
  <c r="G20" i="10"/>
  <c r="C22" i="10"/>
  <c r="B14" i="10"/>
  <c r="B54" i="10"/>
  <c r="G38" i="7"/>
  <c r="G49" i="6"/>
  <c r="G105" i="3" s="1"/>
  <c r="J6" i="11" s="1"/>
  <c r="G30" i="6"/>
  <c r="G29" i="6"/>
  <c r="G80" i="3" s="1"/>
  <c r="H6" i="11" s="1"/>
  <c r="G42" i="6"/>
  <c r="G10" i="6"/>
  <c r="C26" i="14" s="1"/>
  <c r="G46" i="7"/>
  <c r="B9" i="14"/>
  <c r="G22" i="7"/>
  <c r="C9" i="14" s="1"/>
  <c r="G34" i="9"/>
  <c r="H32" i="10"/>
  <c r="E33" i="10"/>
  <c r="B22" i="10"/>
  <c r="C18" i="10"/>
  <c r="G16" i="10"/>
  <c r="G21" i="7"/>
  <c r="G10" i="9"/>
  <c r="C29" i="14" s="1"/>
  <c r="G42" i="4"/>
  <c r="G26" i="5"/>
  <c r="G58" i="6"/>
  <c r="G57" i="6"/>
  <c r="G129" i="3" s="1"/>
  <c r="L6" i="11" s="1"/>
  <c r="G25" i="6"/>
  <c r="G67" i="3" s="1"/>
  <c r="G6" i="11" s="1"/>
  <c r="G18" i="6"/>
  <c r="C17" i="14" s="1"/>
  <c r="G17" i="6"/>
  <c r="G54" i="7"/>
  <c r="G17" i="7"/>
  <c r="B18" i="14"/>
  <c r="G18" i="7"/>
  <c r="C18" i="14" s="1"/>
  <c r="G37" i="8"/>
  <c r="G50" i="9"/>
  <c r="G33" i="9"/>
  <c r="C57" i="10"/>
  <c r="C133" i="3" s="1"/>
  <c r="C58" i="10"/>
  <c r="E38" i="10"/>
  <c r="G41" i="6"/>
  <c r="G13" i="9"/>
  <c r="G32" i="3" s="1"/>
  <c r="D9" i="11" s="1"/>
  <c r="O6" i="9"/>
  <c r="G25" i="9"/>
  <c r="G70" i="3" s="1"/>
  <c r="G9" i="11" s="1"/>
  <c r="G41" i="9"/>
  <c r="B18" i="10"/>
  <c r="G14" i="7"/>
  <c r="G13" i="7"/>
  <c r="G30" i="3" s="1"/>
  <c r="D7" i="11" s="1"/>
  <c r="E6" i="10"/>
  <c r="E10" i="3" s="1"/>
  <c r="E54" i="10"/>
  <c r="E14" i="10"/>
  <c r="E42" i="10"/>
  <c r="E26" i="10"/>
  <c r="G9" i="6"/>
  <c r="G30" i="5"/>
  <c r="G14" i="5"/>
  <c r="G50" i="7"/>
  <c r="G46" i="9"/>
  <c r="G45" i="9"/>
  <c r="G96" i="3" s="1"/>
  <c r="I9" i="11" s="1"/>
  <c r="G17" i="9"/>
  <c r="G14" i="9"/>
  <c r="G26" i="9"/>
  <c r="G42" i="9"/>
  <c r="B33" i="10"/>
  <c r="G32" i="10"/>
  <c r="B34" i="10"/>
  <c r="E22" i="10"/>
  <c r="H20" i="10"/>
  <c r="E10" i="10"/>
  <c r="F42" i="10"/>
  <c r="F6" i="10"/>
  <c r="F10" i="3" s="1"/>
  <c r="F26" i="10"/>
  <c r="F30" i="10"/>
  <c r="F50" i="10"/>
  <c r="F34" i="10"/>
  <c r="G18" i="4"/>
  <c r="C15" i="14" s="1"/>
  <c r="G22" i="4"/>
  <c r="C6" i="14" s="1"/>
  <c r="H5" i="10"/>
  <c r="G13" i="8"/>
  <c r="G31" i="3" s="1"/>
  <c r="D8" i="11" s="1"/>
  <c r="G37" i="6"/>
  <c r="G58" i="4"/>
  <c r="G30" i="4"/>
  <c r="G46" i="5"/>
  <c r="G38" i="6"/>
  <c r="G26" i="7"/>
  <c r="B27" i="14"/>
  <c r="G10" i="7"/>
  <c r="C27" i="14" s="1"/>
  <c r="G45" i="8"/>
  <c r="G95" i="3" s="1"/>
  <c r="I8" i="11" s="1"/>
  <c r="G25" i="8"/>
  <c r="G69" i="3" s="1"/>
  <c r="G8" i="11" s="1"/>
  <c r="G57" i="8"/>
  <c r="G131" i="3" s="1"/>
  <c r="L8" i="11" s="1"/>
  <c r="G9" i="8"/>
  <c r="G6" i="8"/>
  <c r="G8" i="3" s="1"/>
  <c r="B8" i="11" s="1"/>
  <c r="G17" i="8"/>
  <c r="G29" i="9"/>
  <c r="G83" i="3" s="1"/>
  <c r="H9" i="11" s="1"/>
  <c r="F57" i="10"/>
  <c r="F133" i="3" s="1"/>
  <c r="F58" i="10"/>
  <c r="F53" i="10"/>
  <c r="F121" i="3" s="1"/>
  <c r="H52" i="10"/>
  <c r="B46" i="10"/>
  <c r="D10" i="10"/>
  <c r="D6" i="10"/>
  <c r="D10" i="3" s="1"/>
  <c r="D54" i="10"/>
  <c r="G10" i="5"/>
  <c r="C25" i="14" s="1"/>
  <c r="B16" i="14"/>
  <c r="G29" i="5"/>
  <c r="G79" i="3" s="1"/>
  <c r="H5" i="11" s="1"/>
  <c r="G53" i="5"/>
  <c r="G116" i="3" s="1"/>
  <c r="K5" i="11" s="1"/>
  <c r="G13" i="5"/>
  <c r="G28" i="3" s="1"/>
  <c r="D5" i="11" s="1"/>
  <c r="G37" i="5"/>
  <c r="G33" i="6"/>
  <c r="G53" i="9"/>
  <c r="G120" i="3" s="1"/>
  <c r="K9" i="11" s="1"/>
  <c r="G37" i="9"/>
  <c r="E57" i="10"/>
  <c r="E133" i="3" s="1"/>
  <c r="E58" i="10"/>
  <c r="E49" i="10"/>
  <c r="E109" i="3" s="1"/>
  <c r="F46" i="10"/>
  <c r="C21" i="10"/>
  <c r="C58" i="3" s="1"/>
  <c r="C6" i="10"/>
  <c r="C10" i="3" s="1"/>
  <c r="C42" i="10"/>
  <c r="C34" i="10"/>
  <c r="C30" i="10"/>
  <c r="C38" i="10"/>
  <c r="C10" i="10"/>
  <c r="G25" i="4" l="1"/>
  <c r="G65" i="3" s="1"/>
  <c r="G4" i="11" s="1"/>
  <c r="G41" i="4"/>
  <c r="G16" i="3"/>
  <c r="C5" i="11" s="1"/>
  <c r="G20" i="3"/>
  <c r="C9" i="11" s="1"/>
  <c r="G57" i="3"/>
  <c r="F9" i="11" s="1"/>
  <c r="G18" i="3"/>
  <c r="C7" i="11" s="1"/>
  <c r="G56" i="3"/>
  <c r="F8" i="11" s="1"/>
  <c r="G6" i="10"/>
  <c r="G10" i="3" s="1"/>
  <c r="B10" i="11" s="1"/>
  <c r="G46" i="10"/>
  <c r="G30" i="10"/>
  <c r="I2" i="5"/>
  <c r="I2" i="8"/>
  <c r="I2" i="6"/>
  <c r="G10" i="10"/>
  <c r="G45" i="10"/>
  <c r="G97" i="3" s="1"/>
  <c r="I10" i="11" s="1"/>
  <c r="G53" i="3"/>
  <c r="F5" i="11" s="1"/>
  <c r="D7" i="14"/>
  <c r="G53" i="4"/>
  <c r="G115" i="3" s="1"/>
  <c r="K4" i="11" s="1"/>
  <c r="G13" i="4"/>
  <c r="G27" i="3" s="1"/>
  <c r="D4" i="11" s="1"/>
  <c r="G6" i="4"/>
  <c r="G4" i="3" s="1"/>
  <c r="B4" i="11" s="1"/>
  <c r="G9" i="4"/>
  <c r="G15" i="3" s="1"/>
  <c r="C4" i="11" s="1"/>
  <c r="G37" i="4"/>
  <c r="O6" i="4"/>
  <c r="G29" i="4"/>
  <c r="G78" i="3" s="1"/>
  <c r="H4" i="11" s="1"/>
  <c r="G21" i="4"/>
  <c r="D6" i="14" s="1"/>
  <c r="G45" i="4"/>
  <c r="G91" i="3" s="1"/>
  <c r="I4" i="11" s="1"/>
  <c r="G49" i="4"/>
  <c r="G103" i="3" s="1"/>
  <c r="J4" i="11" s="1"/>
  <c r="G17" i="4"/>
  <c r="D15" i="14" s="1"/>
  <c r="I2" i="9"/>
  <c r="G50" i="10"/>
  <c r="G14" i="10"/>
  <c r="G54" i="10"/>
  <c r="I2" i="7"/>
  <c r="D28" i="14"/>
  <c r="G19" i="3"/>
  <c r="C8" i="11" s="1"/>
  <c r="D16" i="14"/>
  <c r="G40" i="3"/>
  <c r="E5" i="11" s="1"/>
  <c r="G26" i="10"/>
  <c r="G25" i="10"/>
  <c r="G71" i="3" s="1"/>
  <c r="G10" i="11" s="1"/>
  <c r="D26" i="14"/>
  <c r="G17" i="3"/>
  <c r="C6" i="11" s="1"/>
  <c r="G42" i="3"/>
  <c r="E7" i="11" s="1"/>
  <c r="D18" i="14"/>
  <c r="G22" i="10"/>
  <c r="G21" i="10"/>
  <c r="G58" i="3" s="1"/>
  <c r="F10" i="11" s="1"/>
  <c r="D17" i="14"/>
  <c r="G41" i="3"/>
  <c r="E6" i="11" s="1"/>
  <c r="G44" i="3"/>
  <c r="E9" i="11" s="1"/>
  <c r="D20" i="14"/>
  <c r="G41" i="10"/>
  <c r="G42" i="10"/>
  <c r="D8" i="14"/>
  <c r="G54" i="3"/>
  <c r="F6" i="11" s="1"/>
  <c r="G37" i="10"/>
  <c r="G38" i="10"/>
  <c r="G33" i="10"/>
  <c r="G34" i="10"/>
  <c r="D9" i="14"/>
  <c r="G55" i="3"/>
  <c r="F7" i="11" s="1"/>
  <c r="D19" i="14"/>
  <c r="G43" i="3"/>
  <c r="E8" i="11" s="1"/>
  <c r="G18" i="10"/>
  <c r="G17" i="10"/>
  <c r="G45" i="3" s="1"/>
  <c r="E10" i="11" s="1"/>
  <c r="G58" i="10"/>
  <c r="G57" i="10"/>
  <c r="G133" i="3" s="1"/>
  <c r="L10" i="11" s="1"/>
  <c r="D24" i="14" l="1"/>
  <c r="G39" i="3"/>
  <c r="E4" i="11" s="1"/>
  <c r="G52" i="3"/>
  <c r="F4" i="11" s="1"/>
</calcChain>
</file>

<file path=xl/sharedStrings.xml><?xml version="1.0" encoding="utf-8"?>
<sst xmlns="http://schemas.openxmlformats.org/spreadsheetml/2006/main" count="538" uniqueCount="99">
  <si>
    <t>District 1</t>
  </si>
  <si>
    <t>Total</t>
  </si>
  <si>
    <t>District 6</t>
  </si>
  <si>
    <t>District 5</t>
  </si>
  <si>
    <t>District 4</t>
  </si>
  <si>
    <t>District 3</t>
  </si>
  <si>
    <t>District 2</t>
  </si>
  <si>
    <t>Statewide</t>
  </si>
  <si>
    <t>Unrestrained</t>
  </si>
  <si>
    <t>Total Fatalities</t>
  </si>
  <si>
    <t>Fatality Rate</t>
  </si>
  <si>
    <t>population</t>
  </si>
  <si>
    <t>% of Fatalities from Impaired Driving</t>
  </si>
  <si>
    <t>% of Fatalities from Aggressive Driving</t>
  </si>
  <si>
    <t>Impaired Driving Fatalities</t>
  </si>
  <si>
    <t>Impaired Driving Fatality Rate</t>
  </si>
  <si>
    <t>Aggressive Driving Fatalities</t>
  </si>
  <si>
    <t>Aggressive Driving Fatality Rate</t>
  </si>
  <si>
    <t>Unrestained PMV Fatalities</t>
  </si>
  <si>
    <t>Unrestained PMV Fatality Rate</t>
  </si>
  <si>
    <t>% of Fatalities from Innattentive Driving</t>
  </si>
  <si>
    <t>Youthful Driver Fatality Rate</t>
  </si>
  <si>
    <t>% of Fatalities involving Youthful Drivers</t>
  </si>
  <si>
    <t>Fatalities involving Youthful Drivers</t>
  </si>
  <si>
    <t>Fatalities involving Mature Drivers</t>
  </si>
  <si>
    <t>Mature Driver Fatality Rate</t>
  </si>
  <si>
    <t>% of Fatalities involving Mature Drivers</t>
  </si>
  <si>
    <t>Pedestrian Fatalities</t>
  </si>
  <si>
    <t>Pedestrian Fatality Rate</t>
  </si>
  <si>
    <t>Bicyclist Fatalities</t>
  </si>
  <si>
    <t>Bicyclist Fatality Rate</t>
  </si>
  <si>
    <t>Motorcyclist Fatalities</t>
  </si>
  <si>
    <t>Motorcyclist Fatality Rate</t>
  </si>
  <si>
    <t>Commercial Motor Vehicle Fatality Rate</t>
  </si>
  <si>
    <t>% of Fatalities involving Commercial Motor Vehicles</t>
  </si>
  <si>
    <t>Single-Vehicle Run Off Road Fatalities</t>
  </si>
  <si>
    <t>Single-Vehicle Run Off Road Fatality Rate</t>
  </si>
  <si>
    <t>% of Fatalities from Single-Vehicle Run Off Road Crashes</t>
  </si>
  <si>
    <t>ITD District 1 Fatality Information</t>
  </si>
  <si>
    <t>Head-On/Side Swipe Opposite Fatalities</t>
  </si>
  <si>
    <t>Head-On/Side Swipe Opposite Fatality Rate</t>
  </si>
  <si>
    <t>% of Fatalities from Head-On/Side Swipe Opposite Crashes</t>
  </si>
  <si>
    <t>Intersection Related Fatalities</t>
  </si>
  <si>
    <t>Intersection Related Fatality Rate</t>
  </si>
  <si>
    <t>% of Fatalities from Intersection Related Crashes</t>
  </si>
  <si>
    <t>% of Fatalities that were Pedestrians</t>
  </si>
  <si>
    <t>% of Fatalities that were Bicyclists</t>
  </si>
  <si>
    <t>% of Fatalities that were Motorcyclists</t>
  </si>
  <si>
    <t>ITD District 2 Fatality Information</t>
  </si>
  <si>
    <t>ITD District 3 Fatality Information</t>
  </si>
  <si>
    <t>ITD District 4 Fatality Information</t>
  </si>
  <si>
    <t>ITD District 5 Fatality Information</t>
  </si>
  <si>
    <t>ITD District 6 Fatality Information</t>
  </si>
  <si>
    <t>Statewide Fatality Information</t>
  </si>
  <si>
    <t>Aggressive Driving</t>
  </si>
  <si>
    <t>Unrestrained PMV</t>
  </si>
  <si>
    <t>Impaired Driving</t>
  </si>
  <si>
    <t>5-Year</t>
  </si>
  <si>
    <t xml:space="preserve"> Total</t>
  </si>
  <si>
    <t>Rate</t>
  </si>
  <si>
    <t xml:space="preserve">Fatality </t>
  </si>
  <si>
    <t>Agg Drvg</t>
  </si>
  <si>
    <t>Impaired</t>
  </si>
  <si>
    <t>Youthful Driver</t>
  </si>
  <si>
    <t>Mature Driver</t>
  </si>
  <si>
    <t>Commercial Motor Vehicle</t>
  </si>
  <si>
    <t>1- Vehicle ROR</t>
  </si>
  <si>
    <t>Head-On SS Opp</t>
  </si>
  <si>
    <t>Intersection</t>
  </si>
  <si>
    <t>Yth Drvr</t>
  </si>
  <si>
    <t>Mature Drvr</t>
  </si>
  <si>
    <t>CMV</t>
  </si>
  <si>
    <t>1 Veh ROR</t>
  </si>
  <si>
    <t>Head-on/SS Opp</t>
  </si>
  <si>
    <t>Fatality Rates are the number of fatalities per 100 thousand population</t>
  </si>
  <si>
    <t>% of Fatalities on the State Highway System</t>
  </si>
  <si>
    <t>State Highway System Fatalities</t>
  </si>
  <si>
    <t>(1,000's)</t>
  </si>
  <si>
    <t>of the Statewide Fatalities over the last 5 years</t>
  </si>
  <si>
    <t>Comparison of the 5 Year Fatality Rates by District</t>
  </si>
  <si>
    <t>Idaho Transportation Depatment, Office of Highway Safety</t>
  </si>
  <si>
    <t>% of Fatalities that were Unrestrained PMV Occupants</t>
  </si>
  <si>
    <t>Fatalities involving Commercial Motor Vehicles</t>
  </si>
  <si>
    <t xml:space="preserve">Fatalities involving Commercial Motor Vehicles </t>
  </si>
  <si>
    <t>Increase/</t>
  </si>
  <si>
    <t>Decrease</t>
  </si>
  <si>
    <t>2009-2010</t>
  </si>
  <si>
    <t>Distracted Driving Fatalities</t>
  </si>
  <si>
    <t>Distracted Driving Fatality Rate</t>
  </si>
  <si>
    <t>Distracted Driving</t>
  </si>
  <si>
    <t>Dstrctd Drvg</t>
  </si>
  <si>
    <t>Dist</t>
  </si>
  <si>
    <t># Killed</t>
  </si>
  <si>
    <t xml:space="preserve"> </t>
  </si>
  <si>
    <t>District Sum</t>
  </si>
  <si>
    <t>5-Year Impaired Driving Fatalities by District: 2009-2013</t>
  </si>
  <si>
    <t>5-Year Unrestrained Fatalities by District: 2009-2013</t>
  </si>
  <si>
    <t>5-Year Aggressive Fatalities by District: 2009-2013</t>
  </si>
  <si>
    <t>% of Total Fatalities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</si>
</sst>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Border="1"/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/>
    <xf numFmtId="3" fontId="0" fillId="2" borderId="1" xfId="0" applyNumberFormat="1" applyFill="1" applyBorder="1"/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9" fontId="1" fillId="0" borderId="4" xfId="1" applyFont="1" applyBorder="1" applyAlignment="1">
      <alignment horizontal="center"/>
    </xf>
    <xf numFmtId="9" fontId="1" fillId="0" borderId="5" xfId="1" applyFont="1" applyBorder="1" applyAlignment="1">
      <alignment horizontal="center"/>
    </xf>
    <xf numFmtId="3" fontId="0" fillId="0" borderId="1" xfId="0" applyNumberFormat="1" applyBorder="1" applyAlignment="1">
      <alignment horizontal="left" indent="1"/>
    </xf>
    <xf numFmtId="9" fontId="1" fillId="0" borderId="0" xfId="1" applyFont="1" applyBorder="1" applyAlignment="1">
      <alignment horizontal="center"/>
    </xf>
    <xf numFmtId="9" fontId="1" fillId="0" borderId="2" xfId="1" applyFont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left" indent="1"/>
    </xf>
    <xf numFmtId="9" fontId="1" fillId="2" borderId="0" xfId="1" applyFont="1" applyFill="1" applyBorder="1" applyAlignment="1">
      <alignment horizontal="center"/>
    </xf>
    <xf numFmtId="9" fontId="1" fillId="2" borderId="2" xfId="1" applyFont="1" applyFill="1" applyBorder="1" applyAlignment="1">
      <alignment horizontal="center"/>
    </xf>
    <xf numFmtId="3" fontId="0" fillId="0" borderId="1" xfId="0" applyNumberFormat="1" applyFill="1" applyBorder="1"/>
    <xf numFmtId="1" fontId="0" fillId="0" borderId="0" xfId="0" applyNumberForma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1" fillId="0" borderId="2" xfId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9" fontId="1" fillId="0" borderId="0" xfId="1" applyFont="1"/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9" fontId="1" fillId="0" borderId="6" xfId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9" fontId="1" fillId="0" borderId="7" xfId="1" applyFont="1" applyBorder="1" applyAlignment="1">
      <alignment horizontal="center"/>
    </xf>
    <xf numFmtId="9" fontId="1" fillId="0" borderId="8" xfId="1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9" fontId="1" fillId="0" borderId="2" xfId="1" applyFont="1" applyBorder="1" applyAlignment="1">
      <alignment horizontal="center"/>
    </xf>
    <xf numFmtId="9" fontId="1" fillId="0" borderId="3" xfId="1" applyFont="1" applyBorder="1" applyAlignment="1">
      <alignment horizontal="center"/>
    </xf>
    <xf numFmtId="9" fontId="1" fillId="0" borderId="4" xfId="1" applyFont="1" applyBorder="1" applyAlignment="1">
      <alignment horizontal="center"/>
    </xf>
    <xf numFmtId="9" fontId="1" fillId="0" borderId="5" xfId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9" fontId="1" fillId="0" borderId="0" xfId="1" applyFont="1"/>
    <xf numFmtId="14" fontId="0" fillId="0" borderId="0" xfId="0" applyNumberFormat="1" applyBorder="1" applyAlignment="1">
      <alignment horizontal="left"/>
    </xf>
    <xf numFmtId="3" fontId="0" fillId="0" borderId="0" xfId="0" applyNumberFormat="1" applyFill="1" applyBorder="1"/>
    <xf numFmtId="164" fontId="0" fillId="0" borderId="0" xfId="0" applyNumberFormat="1" applyBorder="1" applyAlignment="1">
      <alignment horizontal="center"/>
    </xf>
    <xf numFmtId="9" fontId="1" fillId="0" borderId="0" xfId="1" applyFont="1"/>
    <xf numFmtId="1" fontId="1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3" fontId="0" fillId="0" borderId="4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Fatality Rate per 100,000</a:t>
            </a:r>
            <a:r>
              <a:rPr lang="en-US" sz="1000" baseline="0"/>
              <a:t> Population</a:t>
            </a:r>
            <a:r>
              <a:rPr lang="en-US" sz="1000"/>
              <a:t> by District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Data'!$A$4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Data'!$B$4:$F$4</c:f>
              <c:numCache>
                <c:formatCode>#,##0.00</c:formatCode>
                <c:ptCount val="5"/>
                <c:pt idx="0">
                  <c:v>13.010426927866476</c:v>
                </c:pt>
                <c:pt idx="1">
                  <c:v>12.114152591729761</c:v>
                </c:pt>
                <c:pt idx="2">
                  <c:v>10.21071196509793</c:v>
                </c:pt>
                <c:pt idx="3">
                  <c:v>12.410882965373636</c:v>
                </c:pt>
                <c:pt idx="4">
                  <c:v>10.840206325260391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Data'!$A$5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Data'!$B$5:$F$5</c:f>
              <c:numCache>
                <c:formatCode>#,##0.00</c:formatCode>
                <c:ptCount val="5"/>
                <c:pt idx="0">
                  <c:v>19.922397518238483</c:v>
                </c:pt>
                <c:pt idx="1">
                  <c:v>26.361128632893038</c:v>
                </c:pt>
                <c:pt idx="2">
                  <c:v>17.84004056261854</c:v>
                </c:pt>
                <c:pt idx="3">
                  <c:v>28.145757496153418</c:v>
                </c:pt>
                <c:pt idx="4">
                  <c:v>26.160156213504248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Data'!$A$6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Data'!$B$6:$F$6</c:f>
              <c:numCache>
                <c:formatCode>#,##0.00</c:formatCode>
                <c:ptCount val="5"/>
                <c:pt idx="0">
                  <c:v>8.4575351534532253</c:v>
                </c:pt>
                <c:pt idx="1">
                  <c:v>6.7094549067528524</c:v>
                </c:pt>
                <c:pt idx="2">
                  <c:v>7.3206751351861223</c:v>
                </c:pt>
                <c:pt idx="3">
                  <c:v>9.82772414824084</c:v>
                </c:pt>
                <c:pt idx="4">
                  <c:v>6.7837082462757454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Data'!$A$7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Data'!$B$7:$F$7</c:f>
              <c:numCache>
                <c:formatCode>#,##0.00</c:formatCode>
                <c:ptCount val="5"/>
                <c:pt idx="0">
                  <c:v>21.386503471194025</c:v>
                </c:pt>
                <c:pt idx="1">
                  <c:v>13.902851153936647</c:v>
                </c:pt>
                <c:pt idx="2">
                  <c:v>18.699478017427918</c:v>
                </c:pt>
                <c:pt idx="3">
                  <c:v>18.532246108228314</c:v>
                </c:pt>
                <c:pt idx="4">
                  <c:v>16.798252981689902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Data'!$A$8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Data'!$B$8:$F$8</c:f>
              <c:numCache>
                <c:formatCode>#,##0.00</c:formatCode>
                <c:ptCount val="5"/>
                <c:pt idx="0">
                  <c:v>20.414780300937878</c:v>
                </c:pt>
                <c:pt idx="1">
                  <c:v>12.550425818018827</c:v>
                </c:pt>
                <c:pt idx="2">
                  <c:v>19.190750058471814</c:v>
                </c:pt>
                <c:pt idx="3">
                  <c:v>19.863005453297863</c:v>
                </c:pt>
                <c:pt idx="4">
                  <c:v>18.648635641753696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Data'!$A$9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Data'!$B$9:$F$9</c:f>
              <c:numCache>
                <c:formatCode>#,##0.00</c:formatCode>
                <c:ptCount val="5"/>
                <c:pt idx="0">
                  <c:v>14.181483872229716</c:v>
                </c:pt>
                <c:pt idx="1">
                  <c:v>9.0777918987873978</c:v>
                </c:pt>
                <c:pt idx="2">
                  <c:v>11.454152368861887</c:v>
                </c:pt>
                <c:pt idx="3">
                  <c:v>8.0739766234629773</c:v>
                </c:pt>
                <c:pt idx="4">
                  <c:v>9.894226012391341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Data'!$A$10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Data'!$B$10:$F$10</c:f>
              <c:numCache>
                <c:formatCode>#,##0.00</c:formatCode>
                <c:ptCount val="5"/>
                <c:pt idx="0">
                  <c:v>13.399188098956531</c:v>
                </c:pt>
                <c:pt idx="1">
                  <c:v>10.536377315873652</c:v>
                </c:pt>
                <c:pt idx="2">
                  <c:v>11.530787201828883</c:v>
                </c:pt>
                <c:pt idx="3">
                  <c:v>13.212284819643008</c:v>
                </c:pt>
                <c:pt idx="4">
                  <c:v>11.379877439943616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03616"/>
        <c:axId val="167905152"/>
      </c:lineChart>
      <c:catAx>
        <c:axId val="1679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905152"/>
        <c:crosses val="autoZero"/>
        <c:auto val="1"/>
        <c:lblAlgn val="ctr"/>
        <c:lblOffset val="100"/>
        <c:noMultiLvlLbl val="0"/>
      </c:catAx>
      <c:valAx>
        <c:axId val="167905152"/>
        <c:scaling>
          <c:orientation val="minMax"/>
          <c:max val="4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7903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800" b="1" i="0" baseline="0"/>
              <a:t>Head-on/Side-Sipe Opposite Fatality Rate per 100,000 Population by District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Data'!$A$115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Data'!$B$115:$F$115</c:f>
              <c:numCache>
                <c:formatCode>#,##0.00</c:formatCode>
                <c:ptCount val="5"/>
                <c:pt idx="0">
                  <c:v>2.7879486273999592</c:v>
                </c:pt>
                <c:pt idx="1">
                  <c:v>1.3977868375072802</c:v>
                </c:pt>
                <c:pt idx="2">
                  <c:v>2.7847396268448903</c:v>
                </c:pt>
                <c:pt idx="3">
                  <c:v>4.1369609884578784</c:v>
                </c:pt>
                <c:pt idx="4">
                  <c:v>3.6134021084201309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Data'!$A$116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Data'!$B$116:$F$116</c:f>
              <c:numCache>
                <c:formatCode>#,##0.00</c:formatCode>
                <c:ptCount val="5"/>
                <c:pt idx="0">
                  <c:v>4.7434279805329727</c:v>
                </c:pt>
                <c:pt idx="1">
                  <c:v>2.8244066392385401</c:v>
                </c:pt>
                <c:pt idx="2">
                  <c:v>0.93894950329571258</c:v>
                </c:pt>
                <c:pt idx="3">
                  <c:v>1.876383833076894</c:v>
                </c:pt>
                <c:pt idx="4">
                  <c:v>4.6714564666971867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Data'!$A$117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Data'!$B$117:$F$117</c:f>
              <c:numCache>
                <c:formatCode>#,##0.00</c:formatCode>
                <c:ptCount val="5"/>
                <c:pt idx="0">
                  <c:v>2.3331131457801999</c:v>
                </c:pt>
                <c:pt idx="1">
                  <c:v>0.8565261583088748</c:v>
                </c:pt>
                <c:pt idx="2">
                  <c:v>0.70391107069097336</c:v>
                </c:pt>
                <c:pt idx="3">
                  <c:v>1.1073491998017846</c:v>
                </c:pt>
                <c:pt idx="4">
                  <c:v>1.4924158141806638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Data'!$A$118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Data'!$B$118:$F$118</c:f>
              <c:numCache>
                <c:formatCode>#,##0.00</c:formatCode>
                <c:ptCount val="5"/>
                <c:pt idx="0">
                  <c:v>4.3869750710141586</c:v>
                </c:pt>
                <c:pt idx="1">
                  <c:v>1.0694500887643574</c:v>
                </c:pt>
                <c:pt idx="2">
                  <c:v>4.2741664039835241</c:v>
                </c:pt>
                <c:pt idx="3">
                  <c:v>2.6474637297469026</c:v>
                </c:pt>
                <c:pt idx="4">
                  <c:v>1.5748362170334282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Data'!$A$119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Data'!$B$119:$F$119</c:f>
              <c:numCache>
                <c:formatCode>#,##0.00</c:formatCode>
                <c:ptCount val="5"/>
                <c:pt idx="0">
                  <c:v>0</c:v>
                </c:pt>
                <c:pt idx="1">
                  <c:v>2.3905572986702524</c:v>
                </c:pt>
                <c:pt idx="2">
                  <c:v>1.1994218786544883</c:v>
                </c:pt>
                <c:pt idx="3">
                  <c:v>5.4171833054448717</c:v>
                </c:pt>
                <c:pt idx="4">
                  <c:v>3.0078444583473707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Data'!$A$120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Data'!$B$120:$F$120</c:f>
              <c:numCache>
                <c:formatCode>#,##0.00</c:formatCode>
                <c:ptCount val="5"/>
                <c:pt idx="0">
                  <c:v>1.9560667409972026</c:v>
                </c:pt>
                <c:pt idx="1">
                  <c:v>0.95555704197762081</c:v>
                </c:pt>
                <c:pt idx="2">
                  <c:v>0.47725634870257866</c:v>
                </c:pt>
                <c:pt idx="3">
                  <c:v>0</c:v>
                </c:pt>
                <c:pt idx="4">
                  <c:v>0.47115361963768293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Data'!$A$121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Data'!$B$121:$F$121</c:f>
              <c:numCache>
                <c:formatCode>#,##0.00</c:formatCode>
                <c:ptCount val="5"/>
                <c:pt idx="0">
                  <c:v>2.5003269658339935</c:v>
                </c:pt>
                <c:pt idx="1">
                  <c:v>1.2618415947154076</c:v>
                </c:pt>
                <c:pt idx="2">
                  <c:v>1.4413484002286103</c:v>
                </c:pt>
                <c:pt idx="3">
                  <c:v>2.0469737044517338</c:v>
                </c:pt>
                <c:pt idx="4">
                  <c:v>2.0190105135383831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32384"/>
        <c:axId val="170433920"/>
      </c:lineChart>
      <c:catAx>
        <c:axId val="1704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433920"/>
        <c:crosses val="autoZero"/>
        <c:auto val="1"/>
        <c:lblAlgn val="ctr"/>
        <c:lblOffset val="100"/>
        <c:noMultiLvlLbl val="0"/>
      </c:catAx>
      <c:valAx>
        <c:axId val="1704339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0432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="1" i="0" baseline="0"/>
              <a:t>Intersection-Related Fatality Rate per 100,000 Population by District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Data'!$A$127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Data'!$B$127:$F$127</c:f>
              <c:numCache>
                <c:formatCode>#,##0.00</c:formatCode>
                <c:ptCount val="5"/>
                <c:pt idx="0">
                  <c:v>1.8586324182666394</c:v>
                </c:pt>
                <c:pt idx="1">
                  <c:v>1.3977868375072802</c:v>
                </c:pt>
                <c:pt idx="2">
                  <c:v>1.3923698134224451</c:v>
                </c:pt>
                <c:pt idx="3">
                  <c:v>2.7579739923052524</c:v>
                </c:pt>
                <c:pt idx="4">
                  <c:v>1.3550257906575489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Data'!$A$128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Data'!$B$128:$F$128</c:f>
              <c:numCache>
                <c:formatCode>#,##0.00</c:formatCode>
                <c:ptCount val="5"/>
                <c:pt idx="0">
                  <c:v>3.7947423844263777</c:v>
                </c:pt>
                <c:pt idx="1">
                  <c:v>4.7073443987308998</c:v>
                </c:pt>
                <c:pt idx="2">
                  <c:v>2.8168485098871381</c:v>
                </c:pt>
                <c:pt idx="3">
                  <c:v>3.7527676661537881</c:v>
                </c:pt>
                <c:pt idx="4">
                  <c:v>1.8685825866788748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Data'!$A$129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Data'!$B$129:$F$129</c:f>
              <c:numCache>
                <c:formatCode>#,##0.00</c:formatCode>
                <c:ptCount val="5"/>
                <c:pt idx="0">
                  <c:v>1.74983485933515</c:v>
                </c:pt>
                <c:pt idx="1">
                  <c:v>1.7130523166177496</c:v>
                </c:pt>
                <c:pt idx="2">
                  <c:v>2.1117332120729202</c:v>
                </c:pt>
                <c:pt idx="3">
                  <c:v>2.4915356995540154</c:v>
                </c:pt>
                <c:pt idx="4">
                  <c:v>1.7637641440316936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Data'!$A$130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Data'!$B$130:$F$130</c:f>
              <c:numCache>
                <c:formatCode>#,##0.00</c:formatCode>
                <c:ptCount val="5"/>
                <c:pt idx="0">
                  <c:v>1.6451156516303096</c:v>
                </c:pt>
                <c:pt idx="1">
                  <c:v>3.2083502662930723</c:v>
                </c:pt>
                <c:pt idx="2">
                  <c:v>2.6713540024897022</c:v>
                </c:pt>
                <c:pt idx="3">
                  <c:v>3.1769564756962825</c:v>
                </c:pt>
                <c:pt idx="4">
                  <c:v>3.1496724340668565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Data'!$A$131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Data'!$B$131:$F$131</c:f>
              <c:numCache>
                <c:formatCode>#,##0.00</c:formatCode>
                <c:ptCount val="5"/>
                <c:pt idx="0">
                  <c:v>5.403912432601202</c:v>
                </c:pt>
                <c:pt idx="1">
                  <c:v>0.59763932466756309</c:v>
                </c:pt>
                <c:pt idx="2">
                  <c:v>5.3973984539451978</c:v>
                </c:pt>
                <c:pt idx="3">
                  <c:v>2.4076370246421654</c:v>
                </c:pt>
                <c:pt idx="4">
                  <c:v>2.4062755666778965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Data'!$A$132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Data'!$B$132:$F$132</c:f>
              <c:numCache>
                <c:formatCode>#,##0.00</c:formatCode>
                <c:ptCount val="5"/>
                <c:pt idx="0">
                  <c:v>2.4450834262465029</c:v>
                </c:pt>
                <c:pt idx="1">
                  <c:v>1.9111140839552416</c:v>
                </c:pt>
                <c:pt idx="2">
                  <c:v>1.9090253948103146</c:v>
                </c:pt>
                <c:pt idx="3">
                  <c:v>2.3746990069008755</c:v>
                </c:pt>
                <c:pt idx="4">
                  <c:v>1.4134608589130488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Data'!$A$133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Data'!$B$133:$F$133</c:f>
              <c:numCache>
                <c:formatCode>#,##0.00</c:formatCode>
                <c:ptCount val="5"/>
                <c:pt idx="0">
                  <c:v>2.3721050701501989</c:v>
                </c:pt>
                <c:pt idx="1">
                  <c:v>1.9558544718088815</c:v>
                </c:pt>
                <c:pt idx="2">
                  <c:v>2.4440255482137307</c:v>
                </c:pt>
                <c:pt idx="3">
                  <c:v>2.6672687664068042</c:v>
                </c:pt>
                <c:pt idx="4">
                  <c:v>1.8966462399906026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08896"/>
        <c:axId val="170618880"/>
      </c:lineChart>
      <c:catAx>
        <c:axId val="1706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618880"/>
        <c:crosses val="autoZero"/>
        <c:auto val="1"/>
        <c:lblAlgn val="ctr"/>
        <c:lblOffset val="100"/>
        <c:noMultiLvlLbl val="0"/>
      </c:catAx>
      <c:valAx>
        <c:axId val="170618880"/>
        <c:scaling>
          <c:orientation val="minMax"/>
          <c:max val="14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0608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5-Year Fatality Rates per 100,000 population by Focus</a:t>
            </a:r>
            <a:r>
              <a:rPr lang="en-US" baseline="0"/>
              <a:t> Area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'5-Year Rate Comparison'!$A$4</c:f>
              <c:strCache>
                <c:ptCount val="1"/>
                <c:pt idx="0">
                  <c:v>District 1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Comparison'!$B$4:$L$4</c:f>
              <c:numCache>
                <c:formatCode>#,##0.00</c:formatCode>
                <c:ptCount val="11"/>
                <c:pt idx="0">
                  <c:v>11.713208995006667</c:v>
                </c:pt>
                <c:pt idx="1">
                  <c:v>4.4270396201600004</c:v>
                </c:pt>
                <c:pt idx="2">
                  <c:v>2.3979797942533332</c:v>
                </c:pt>
                <c:pt idx="3">
                  <c:v>3.6891996834666667</c:v>
                </c:pt>
                <c:pt idx="4">
                  <c:v>5.8104895014600002</c:v>
                </c:pt>
                <c:pt idx="5">
                  <c:v>1.3834498813000002</c:v>
                </c:pt>
                <c:pt idx="6">
                  <c:v>2.3979797942533332</c:v>
                </c:pt>
                <c:pt idx="7">
                  <c:v>1.6601398575600002</c:v>
                </c:pt>
                <c:pt idx="8">
                  <c:v>5.8104895014600002</c:v>
                </c:pt>
                <c:pt idx="9">
                  <c:v>2.9513597467733335</c:v>
                </c:pt>
                <c:pt idx="10">
                  <c:v>1.7523698496466666</c:v>
                </c:pt>
              </c:numCache>
            </c:numRef>
          </c:val>
        </c:ser>
        <c:ser>
          <c:idx val="1"/>
          <c:order val="1"/>
          <c:tx>
            <c:strRef>
              <c:f>'5-Year Rate Comparison'!$A$5</c:f>
              <c:strCache>
                <c:ptCount val="1"/>
                <c:pt idx="0">
                  <c:v>District 2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Comparison'!$B$5:$L$5</c:f>
              <c:numCache>
                <c:formatCode>#,##0.00</c:formatCode>
                <c:ptCount val="11"/>
                <c:pt idx="0">
                  <c:v>23.695390118270083</c:v>
                </c:pt>
                <c:pt idx="1">
                  <c:v>8.2745806762212997</c:v>
                </c:pt>
                <c:pt idx="2">
                  <c:v>6.9581701140951839</c:v>
                </c:pt>
                <c:pt idx="3">
                  <c:v>11.095460452205835</c:v>
                </c:pt>
                <c:pt idx="4">
                  <c:v>10.343225845276624</c:v>
                </c:pt>
                <c:pt idx="5">
                  <c:v>2.6328211242522315</c:v>
                </c:pt>
                <c:pt idx="6">
                  <c:v>5.6417595519690682</c:v>
                </c:pt>
                <c:pt idx="7">
                  <c:v>3.0089384277168363</c:v>
                </c:pt>
                <c:pt idx="8">
                  <c:v>14.480516183387273</c:v>
                </c:pt>
                <c:pt idx="9">
                  <c:v>3.0089384277168363</c:v>
                </c:pt>
                <c:pt idx="10">
                  <c:v>3.3850557311814402</c:v>
                </c:pt>
              </c:numCache>
            </c:numRef>
          </c:val>
        </c:ser>
        <c:ser>
          <c:idx val="2"/>
          <c:order val="2"/>
          <c:tx>
            <c:strRef>
              <c:f>'5-Year Rate Comparison'!$A$6</c:f>
              <c:strCache>
                <c:ptCount val="1"/>
                <c:pt idx="0">
                  <c:v>District 3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Comparison'!$B$6:$L$6</c:f>
              <c:numCache>
                <c:formatCode>#,##0.00</c:formatCode>
                <c:ptCount val="11"/>
                <c:pt idx="0">
                  <c:v>7.8175397471278982</c:v>
                </c:pt>
                <c:pt idx="1">
                  <c:v>3.0370298298194713</c:v>
                </c:pt>
                <c:pt idx="2">
                  <c:v>1.2654290957581131</c:v>
                </c:pt>
                <c:pt idx="3">
                  <c:v>2.3340136655094086</c:v>
                </c:pt>
                <c:pt idx="4">
                  <c:v>3.4025982352607036</c:v>
                </c:pt>
                <c:pt idx="5">
                  <c:v>1.0967052163236979</c:v>
                </c:pt>
                <c:pt idx="6">
                  <c:v>1.6028768546269432</c:v>
                </c:pt>
                <c:pt idx="7">
                  <c:v>0.70301616431006286</c:v>
                </c:pt>
                <c:pt idx="8">
                  <c:v>3.4588395284055093</c:v>
                </c:pt>
                <c:pt idx="9">
                  <c:v>1.2935497423305156</c:v>
                </c:pt>
                <c:pt idx="10">
                  <c:v>1.9684452600681759</c:v>
                </c:pt>
              </c:numCache>
            </c:numRef>
          </c:val>
        </c:ser>
        <c:ser>
          <c:idx val="3"/>
          <c:order val="3"/>
          <c:tx>
            <c:strRef>
              <c:f>'5-Year Rate Comparison'!$A$7</c:f>
              <c:strCache>
                <c:ptCount val="1"/>
                <c:pt idx="0">
                  <c:v>District 4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Comparison'!$B$7:$L$7</c:f>
              <c:numCache>
                <c:formatCode>#,##0.00</c:formatCode>
                <c:ptCount val="11"/>
                <c:pt idx="0">
                  <c:v>17.843843927269777</c:v>
                </c:pt>
                <c:pt idx="1">
                  <c:v>7.3726061735426018</c:v>
                </c:pt>
                <c:pt idx="2">
                  <c:v>4.8082214175277835</c:v>
                </c:pt>
                <c:pt idx="3">
                  <c:v>7.0520580790407505</c:v>
                </c:pt>
                <c:pt idx="4">
                  <c:v>5.2356188768635867</c:v>
                </c:pt>
                <c:pt idx="5">
                  <c:v>2.5643847560148183</c:v>
                </c:pt>
                <c:pt idx="6">
                  <c:v>4.4876733230259314</c:v>
                </c:pt>
                <c:pt idx="7">
                  <c:v>3.4191796746864243</c:v>
                </c:pt>
                <c:pt idx="8">
                  <c:v>8.5479491867160604</c:v>
                </c:pt>
                <c:pt idx="9">
                  <c:v>2.7780834856827195</c:v>
                </c:pt>
                <c:pt idx="10">
                  <c:v>2.7780834856827195</c:v>
                </c:pt>
              </c:numCache>
            </c:numRef>
          </c:val>
        </c:ser>
        <c:ser>
          <c:idx val="4"/>
          <c:order val="4"/>
          <c:tx>
            <c:strRef>
              <c:f>'5-Year Rate Comparison'!$A$8</c:f>
              <c:strCache>
                <c:ptCount val="1"/>
                <c:pt idx="0">
                  <c:v>District 5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Comparison'!$B$8:$L$8</c:f>
              <c:numCache>
                <c:formatCode>#,##0.00</c:formatCode>
                <c:ptCount val="11"/>
                <c:pt idx="0">
                  <c:v>18.127512040989789</c:v>
                </c:pt>
                <c:pt idx="1">
                  <c:v>6.7227859224862785</c:v>
                </c:pt>
                <c:pt idx="2">
                  <c:v>6.2425869280229733</c:v>
                </c:pt>
                <c:pt idx="3">
                  <c:v>9.9641291351135912</c:v>
                </c:pt>
                <c:pt idx="4">
                  <c:v>8.5235321517236748</c:v>
                </c:pt>
                <c:pt idx="5">
                  <c:v>2.0408457264690489</c:v>
                </c:pt>
                <c:pt idx="6">
                  <c:v>2.7611442181640076</c:v>
                </c:pt>
                <c:pt idx="7">
                  <c:v>1.6806964806215696</c:v>
                </c:pt>
                <c:pt idx="8">
                  <c:v>10.564377878192724</c:v>
                </c:pt>
                <c:pt idx="9">
                  <c:v>2.400994972316528</c:v>
                </c:pt>
                <c:pt idx="10">
                  <c:v>3.2413432126273132</c:v>
                </c:pt>
              </c:numCache>
            </c:numRef>
          </c:val>
        </c:ser>
        <c:ser>
          <c:idx val="5"/>
          <c:order val="5"/>
          <c:tx>
            <c:strRef>
              <c:f>'5-Year Rate Comparison'!$A$9</c:f>
              <c:strCache>
                <c:ptCount val="1"/>
                <c:pt idx="0">
                  <c:v>District 6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Comparison'!$B$9:$L$9</c:f>
              <c:numCache>
                <c:formatCode>#,##0.00</c:formatCode>
                <c:ptCount val="11"/>
                <c:pt idx="0">
                  <c:v>10.515015920690015</c:v>
                </c:pt>
                <c:pt idx="1">
                  <c:v>4.6839616373982791</c:v>
                </c:pt>
                <c:pt idx="2">
                  <c:v>1.8162300226646388</c:v>
                </c:pt>
                <c:pt idx="3">
                  <c:v>5.8310542832917349</c:v>
                </c:pt>
                <c:pt idx="4">
                  <c:v>4.2060063682760056</c:v>
                </c:pt>
                <c:pt idx="5">
                  <c:v>1.5294568611912747</c:v>
                </c:pt>
                <c:pt idx="6">
                  <c:v>1.6250479150157295</c:v>
                </c:pt>
                <c:pt idx="7">
                  <c:v>1.0515015920690014</c:v>
                </c:pt>
                <c:pt idx="8">
                  <c:v>6.7869648215362819</c:v>
                </c:pt>
                <c:pt idx="9">
                  <c:v>0.76472843059563733</c:v>
                </c:pt>
                <c:pt idx="10">
                  <c:v>2.0074121303135484</c:v>
                </c:pt>
              </c:numCache>
            </c:numRef>
          </c:val>
        </c:ser>
        <c:ser>
          <c:idx val="6"/>
          <c:order val="6"/>
          <c:tx>
            <c:strRef>
              <c:f>'5-Year Rate Comparison'!$A$10</c:f>
              <c:strCache>
                <c:ptCount val="1"/>
                <c:pt idx="0">
                  <c:v>Statewide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Comparison'!$B$10:$L$10</c:f>
              <c:numCache>
                <c:formatCode>#,##0.00</c:formatCode>
                <c:ptCount val="11"/>
                <c:pt idx="0">
                  <c:v>12.00684753394501</c:v>
                </c:pt>
                <c:pt idx="1">
                  <c:v>4.6825453364915894</c:v>
                </c:pt>
                <c:pt idx="2">
                  <c:v>2.8045191320163529</c:v>
                </c:pt>
                <c:pt idx="3">
                  <c:v>4.9079084810286178</c:v>
                </c:pt>
                <c:pt idx="4">
                  <c:v>5.0456304026901346</c:v>
                </c:pt>
                <c:pt idx="5">
                  <c:v>1.5650218370626967</c:v>
                </c:pt>
                <c:pt idx="6">
                  <c:v>2.4414340658178069</c:v>
                </c:pt>
                <c:pt idx="7">
                  <c:v>1.4523402647941825</c:v>
                </c:pt>
                <c:pt idx="8">
                  <c:v>6.28512769764379</c:v>
                </c:pt>
                <c:pt idx="9">
                  <c:v>1.8529858550822331</c:v>
                </c:pt>
                <c:pt idx="10">
                  <c:v>2.2661516200667848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751488"/>
        <c:axId val="170753024"/>
        <c:axId val="0"/>
      </c:bar3DChart>
      <c:catAx>
        <c:axId val="17075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0753024"/>
        <c:crosses val="autoZero"/>
        <c:auto val="1"/>
        <c:lblAlgn val="ctr"/>
        <c:lblOffset val="100"/>
        <c:noMultiLvlLbl val="0"/>
      </c:catAx>
      <c:valAx>
        <c:axId val="17075302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0751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Aggressive Driving Fatality Rate per 100,000 Population by District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Data'!$B$15:$F$15</c:f>
              <c:numCache>
                <c:formatCode>#,##0.00</c:formatCode>
                <c:ptCount val="5"/>
                <c:pt idx="0">
                  <c:v>6.0405553593665786</c:v>
                </c:pt>
                <c:pt idx="1">
                  <c:v>3.2615026208503206</c:v>
                </c:pt>
                <c:pt idx="2">
                  <c:v>4.6412327114081506</c:v>
                </c:pt>
                <c:pt idx="3">
                  <c:v>4.1369609884578784</c:v>
                </c:pt>
                <c:pt idx="4">
                  <c:v>4.065077371972647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Data'!$B$16:$F$16</c:f>
              <c:numCache>
                <c:formatCode>#,##0.00</c:formatCode>
                <c:ptCount val="5"/>
                <c:pt idx="0">
                  <c:v>7.5894847688527554</c:v>
                </c:pt>
                <c:pt idx="1">
                  <c:v>9.4146887974617997</c:v>
                </c:pt>
                <c:pt idx="2">
                  <c:v>4.6947475164785635</c:v>
                </c:pt>
                <c:pt idx="3">
                  <c:v>15.011070664615152</c:v>
                </c:pt>
                <c:pt idx="4">
                  <c:v>4.6714564666971867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Data'!$B$17:$F$17</c:f>
              <c:numCache>
                <c:formatCode>#,##0.00</c:formatCode>
                <c:ptCount val="5"/>
                <c:pt idx="0">
                  <c:v>3.2080305754477747</c:v>
                </c:pt>
                <c:pt idx="1">
                  <c:v>2.8550871943629161</c:v>
                </c:pt>
                <c:pt idx="2">
                  <c:v>2.9564264969020879</c:v>
                </c:pt>
                <c:pt idx="3">
                  <c:v>3.8757221993062458</c:v>
                </c:pt>
                <c:pt idx="4">
                  <c:v>2.3064608037337533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Data'!$B$18:$F$18</c:f>
              <c:numCache>
                <c:formatCode>#,##0.00</c:formatCode>
                <c:ptCount val="5"/>
                <c:pt idx="0">
                  <c:v>8.7739501420283172</c:v>
                </c:pt>
                <c:pt idx="1">
                  <c:v>6.4167005325861446</c:v>
                </c:pt>
                <c:pt idx="2">
                  <c:v>5.3427080049794045</c:v>
                </c:pt>
                <c:pt idx="3">
                  <c:v>7.4128984432913274</c:v>
                </c:pt>
                <c:pt idx="4">
                  <c:v>8.9240718965227614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Data'!$B$19:$F$19</c:f>
              <c:numCache>
                <c:formatCode>#,##0.00</c:formatCode>
                <c:ptCount val="5"/>
                <c:pt idx="0">
                  <c:v>10.807824865202404</c:v>
                </c:pt>
                <c:pt idx="1">
                  <c:v>2.3905572986702524</c:v>
                </c:pt>
                <c:pt idx="2">
                  <c:v>5.9971093932724422</c:v>
                </c:pt>
                <c:pt idx="3">
                  <c:v>6.6210018177659551</c:v>
                </c:pt>
                <c:pt idx="4">
                  <c:v>7.8203955917031633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Data'!$A$20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Data'!$B$20:$F$20</c:f>
              <c:numCache>
                <c:formatCode>#,##0.00</c:formatCode>
                <c:ptCount val="5"/>
                <c:pt idx="0">
                  <c:v>5.379183537742307</c:v>
                </c:pt>
                <c:pt idx="1">
                  <c:v>5.2555637308769141</c:v>
                </c:pt>
                <c:pt idx="2">
                  <c:v>4.7725634870257867</c:v>
                </c:pt>
                <c:pt idx="3">
                  <c:v>2.8496388082810511</c:v>
                </c:pt>
                <c:pt idx="4">
                  <c:v>5.1826898160145118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Data'!$A$21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Data'!$B$21:$F$21</c:f>
              <c:numCache>
                <c:formatCode>#,##0.00</c:formatCode>
                <c:ptCount val="5"/>
                <c:pt idx="0">
                  <c:v>5.64176341008696</c:v>
                </c:pt>
                <c:pt idx="1">
                  <c:v>4.0378931030893037</c:v>
                </c:pt>
                <c:pt idx="2">
                  <c:v>4.1360432354386214</c:v>
                </c:pt>
                <c:pt idx="3">
                  <c:v>5.210478520422595</c:v>
                </c:pt>
                <c:pt idx="4">
                  <c:v>4.4051138477201084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55072"/>
        <c:axId val="167956864"/>
      </c:lineChart>
      <c:catAx>
        <c:axId val="1679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956864"/>
        <c:crosses val="autoZero"/>
        <c:auto val="1"/>
        <c:lblAlgn val="ctr"/>
        <c:lblOffset val="100"/>
        <c:noMultiLvlLbl val="0"/>
      </c:catAx>
      <c:valAx>
        <c:axId val="1679568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7955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Distracted Driving Fatality Rate per 100,000 Population by District</a:t>
            </a:r>
            <a:endParaRPr lang="en-US" sz="900"/>
          </a:p>
        </c:rich>
      </c:tx>
      <c:layout>
        <c:manualLayout>
          <c:xMode val="edge"/>
          <c:yMode val="edge"/>
          <c:x val="0.13380555555555557"/>
          <c:y val="3.25203252032520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Data'!$A$27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Data'!$B$27:$F$27</c:f>
              <c:numCache>
                <c:formatCode>#,##0.00</c:formatCode>
                <c:ptCount val="5"/>
                <c:pt idx="0">
                  <c:v>3.252606731966619</c:v>
                </c:pt>
                <c:pt idx="1">
                  <c:v>1.8637157833430402</c:v>
                </c:pt>
                <c:pt idx="2">
                  <c:v>2.3206163557040753</c:v>
                </c:pt>
                <c:pt idx="3">
                  <c:v>3.6772986564070034</c:v>
                </c:pt>
                <c:pt idx="4">
                  <c:v>0.90335052710503272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Data'!$A$28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Data'!$B$28:$F$28</c:f>
              <c:numCache>
                <c:formatCode>#,##0.00</c:formatCode>
                <c:ptCount val="5"/>
                <c:pt idx="0">
                  <c:v>8.538170364959349</c:v>
                </c:pt>
                <c:pt idx="1">
                  <c:v>7.5317510379694408</c:v>
                </c:pt>
                <c:pt idx="2">
                  <c:v>4.6947475164785635</c:v>
                </c:pt>
                <c:pt idx="3">
                  <c:v>0.93819191653844702</c:v>
                </c:pt>
                <c:pt idx="4">
                  <c:v>13.080078106752124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Data'!$A$29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Data'!$B$29:$F$29</c:f>
              <c:numCache>
                <c:formatCode>#,##0.00</c:formatCode>
                <c:ptCount val="5"/>
                <c:pt idx="0">
                  <c:v>1.3123761445013624</c:v>
                </c:pt>
                <c:pt idx="1">
                  <c:v>1.1420348777451663</c:v>
                </c:pt>
                <c:pt idx="2">
                  <c:v>1.1262577131055571</c:v>
                </c:pt>
                <c:pt idx="3">
                  <c:v>1.3841864997522308</c:v>
                </c:pt>
                <c:pt idx="4">
                  <c:v>1.356741649255149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Data'!$A$30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Data'!$B$30:$F$30</c:f>
              <c:numCache>
                <c:formatCode>#,##0.00</c:formatCode>
                <c:ptCount val="5"/>
                <c:pt idx="0">
                  <c:v>6.032090722644468</c:v>
                </c:pt>
                <c:pt idx="1">
                  <c:v>4.2778003550574297</c:v>
                </c:pt>
                <c:pt idx="2">
                  <c:v>5.8769788054773455</c:v>
                </c:pt>
                <c:pt idx="3">
                  <c:v>4.2359419675950436</c:v>
                </c:pt>
                <c:pt idx="4">
                  <c:v>3.6746178397446663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Data'!$A$31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Data'!$B$31:$F$31</c:f>
              <c:numCache>
                <c:formatCode>#,##0.00</c:formatCode>
                <c:ptCount val="5"/>
                <c:pt idx="0">
                  <c:v>10.207390150468939</c:v>
                </c:pt>
                <c:pt idx="1">
                  <c:v>4.7811145973405047</c:v>
                </c:pt>
                <c:pt idx="2">
                  <c:v>5.3973984539451978</c:v>
                </c:pt>
                <c:pt idx="3">
                  <c:v>7.8248203300870376</c:v>
                </c:pt>
                <c:pt idx="4">
                  <c:v>3.0078444583473707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Data'!$A$32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Data'!$B$32:$F$32</c:f>
              <c:numCache>
                <c:formatCode>#,##0.00</c:formatCode>
                <c:ptCount val="5"/>
                <c:pt idx="0">
                  <c:v>3.4231167967451044</c:v>
                </c:pt>
                <c:pt idx="1">
                  <c:v>2.388892604944052</c:v>
                </c:pt>
                <c:pt idx="2">
                  <c:v>1.4317690461077359</c:v>
                </c:pt>
                <c:pt idx="3">
                  <c:v>1.4248194041405255</c:v>
                </c:pt>
                <c:pt idx="4">
                  <c:v>0.47115361963768293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Data'!$A$33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Data'!$B$33:$F$33</c:f>
              <c:numCache>
                <c:formatCode>#,##0.00</c:formatCode>
                <c:ptCount val="5"/>
                <c:pt idx="0">
                  <c:v>3.8466568705138364</c:v>
                </c:pt>
                <c:pt idx="1">
                  <c:v>2.5867752691665853</c:v>
                </c:pt>
                <c:pt idx="2">
                  <c:v>2.5693601917118709</c:v>
                </c:pt>
                <c:pt idx="3">
                  <c:v>2.6672687664068042</c:v>
                </c:pt>
                <c:pt idx="4">
                  <c:v>2.3861033341817257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42176"/>
        <c:axId val="169843712"/>
      </c:lineChart>
      <c:catAx>
        <c:axId val="1698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843712"/>
        <c:crosses val="autoZero"/>
        <c:auto val="1"/>
        <c:lblAlgn val="ctr"/>
        <c:lblOffset val="100"/>
        <c:noMultiLvlLbl val="0"/>
      </c:catAx>
      <c:valAx>
        <c:axId val="169843712"/>
        <c:scaling>
          <c:orientation val="minMax"/>
          <c:max val="2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984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baseline="0"/>
              <a:t>Unrestrained PMV Occupant Fatality Rate per 100,000 Population by District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Data'!$A$39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Data'!$B$39:$F$39</c:f>
              <c:numCache>
                <c:formatCode>#,##0.00</c:formatCode>
                <c:ptCount val="5"/>
                <c:pt idx="0">
                  <c:v>3.252606731966619</c:v>
                </c:pt>
                <c:pt idx="1">
                  <c:v>3.2615026208503206</c:v>
                </c:pt>
                <c:pt idx="2">
                  <c:v>2.3206163557040753</c:v>
                </c:pt>
                <c:pt idx="3">
                  <c:v>5.5159479846105048</c:v>
                </c:pt>
                <c:pt idx="4">
                  <c:v>4.065077371972647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Data'!$A$40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Data'!$B$40:$F$40</c:f>
              <c:numCache>
                <c:formatCode>#,##0.00</c:formatCode>
                <c:ptCount val="5"/>
                <c:pt idx="0">
                  <c:v>7.5894847688527554</c:v>
                </c:pt>
                <c:pt idx="1">
                  <c:v>14.122033196192699</c:v>
                </c:pt>
                <c:pt idx="2">
                  <c:v>8.4505455296614151</c:v>
                </c:pt>
                <c:pt idx="3">
                  <c:v>15.011070664615152</c:v>
                </c:pt>
                <c:pt idx="4">
                  <c:v>10.27720422673381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Data'!$A$41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Data'!$B$41:$F$41</c:f>
              <c:numCache>
                <c:formatCode>#,##0.00</c:formatCode>
                <c:ptCount val="5"/>
                <c:pt idx="0">
                  <c:v>2.1872935741689377</c:v>
                </c:pt>
                <c:pt idx="1">
                  <c:v>2.1413153957721871</c:v>
                </c:pt>
                <c:pt idx="2">
                  <c:v>1.9709509979347253</c:v>
                </c:pt>
                <c:pt idx="3">
                  <c:v>3.4604662493805769</c:v>
                </c:pt>
                <c:pt idx="4">
                  <c:v>1.8994383089572087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Data'!$A$42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Data'!$B$42:$F$42</c:f>
              <c:numCache>
                <c:formatCode>#,##0.00</c:formatCode>
                <c:ptCount val="5"/>
                <c:pt idx="0">
                  <c:v>7.1288344903980079</c:v>
                </c:pt>
                <c:pt idx="1">
                  <c:v>6.9514255769683233</c:v>
                </c:pt>
                <c:pt idx="2">
                  <c:v>8.0140620074691071</c:v>
                </c:pt>
                <c:pt idx="3">
                  <c:v>6.8834056973419457</c:v>
                </c:pt>
                <c:pt idx="4">
                  <c:v>6.299344868133713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Data'!$A$43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Data'!$B$43:$F$43</c:f>
              <c:numCache>
                <c:formatCode>#,##0.00</c:formatCode>
                <c:ptCount val="5"/>
                <c:pt idx="0">
                  <c:v>10.807824865202404</c:v>
                </c:pt>
                <c:pt idx="1">
                  <c:v>7.769311220678321</c:v>
                </c:pt>
                <c:pt idx="2">
                  <c:v>8.9956640899086633</c:v>
                </c:pt>
                <c:pt idx="3">
                  <c:v>13.24200363553191</c:v>
                </c:pt>
                <c:pt idx="4">
                  <c:v>9.0235333750421116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Data'!$A$44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Data'!$B$44:$F$44</c:f>
              <c:numCache>
                <c:formatCode>#,##0.00</c:formatCode>
                <c:ptCount val="5"/>
                <c:pt idx="0">
                  <c:v>5.8682002229916073</c:v>
                </c:pt>
                <c:pt idx="1">
                  <c:v>7.1666778148321564</c:v>
                </c:pt>
                <c:pt idx="2">
                  <c:v>7.1588452305386792</c:v>
                </c:pt>
                <c:pt idx="3">
                  <c:v>5.2243378151819266</c:v>
                </c:pt>
                <c:pt idx="4">
                  <c:v>3.7692289571014634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Data'!$A$45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Data'!$B$45:$F$45</c:f>
              <c:numCache>
                <c:formatCode>#,##0.00</c:formatCode>
                <c:ptCount val="5"/>
                <c:pt idx="0">
                  <c:v>4.6800991924585009</c:v>
                </c:pt>
                <c:pt idx="1">
                  <c:v>4.9211822193900892</c:v>
                </c:pt>
                <c:pt idx="2">
                  <c:v>4.5747144876821109</c:v>
                </c:pt>
                <c:pt idx="3">
                  <c:v>6.1409211133552004</c:v>
                </c:pt>
                <c:pt idx="4">
                  <c:v>4.2215674373984378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95040"/>
        <c:axId val="169896576"/>
      </c:lineChart>
      <c:catAx>
        <c:axId val="1698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896576"/>
        <c:crosses val="autoZero"/>
        <c:auto val="1"/>
        <c:lblAlgn val="ctr"/>
        <c:lblOffset val="100"/>
        <c:noMultiLvlLbl val="0"/>
      </c:catAx>
      <c:valAx>
        <c:axId val="169896576"/>
        <c:scaling>
          <c:orientation val="minMax"/>
          <c:max val="3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9895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Impaired Driving Fatality Rate per 100,000 Population by District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Data'!$A$52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Data'!$B$52:$F$52</c:f>
              <c:numCache>
                <c:formatCode>#,##0.00</c:formatCode>
                <c:ptCount val="5"/>
                <c:pt idx="0">
                  <c:v>6.505213463933238</c:v>
                </c:pt>
                <c:pt idx="1">
                  <c:v>6.5230052417006412</c:v>
                </c:pt>
                <c:pt idx="2">
                  <c:v>3.7129861691265207</c:v>
                </c:pt>
                <c:pt idx="3">
                  <c:v>6.8949349807631304</c:v>
                </c:pt>
                <c:pt idx="4">
                  <c:v>5.4201031626301956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Data'!$A$53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Data'!$B$53:$F$53</c:f>
              <c:numCache>
                <c:formatCode>#,##0.00</c:formatCode>
                <c:ptCount val="5"/>
                <c:pt idx="0">
                  <c:v>6.6407991727461608</c:v>
                </c:pt>
                <c:pt idx="1">
                  <c:v>10.35615767720798</c:v>
                </c:pt>
                <c:pt idx="2">
                  <c:v>6.5726465230699889</c:v>
                </c:pt>
                <c:pt idx="3">
                  <c:v>17.825646414230494</c:v>
                </c:pt>
                <c:pt idx="4">
                  <c:v>10.27720422673381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Data'!$A$54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Data'!$B$54:$F$54</c:f>
              <c:numCache>
                <c:formatCode>#,##0.00</c:formatCode>
                <c:ptCount val="5"/>
                <c:pt idx="0">
                  <c:v>4.8120458631716625</c:v>
                </c:pt>
                <c:pt idx="1">
                  <c:v>2.2840697554903326</c:v>
                </c:pt>
                <c:pt idx="2">
                  <c:v>2.6748620686256985</c:v>
                </c:pt>
                <c:pt idx="3">
                  <c:v>4.5678154491823619</c:v>
                </c:pt>
                <c:pt idx="4">
                  <c:v>2.7134832985102979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Data'!$A$55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Data'!$B$55:$F$55</c:f>
              <c:numCache>
                <c:formatCode>#,##0.00</c:formatCode>
                <c:ptCount val="5"/>
                <c:pt idx="0">
                  <c:v>8.2255782581515469</c:v>
                </c:pt>
                <c:pt idx="1">
                  <c:v>4.8125253994396076</c:v>
                </c:pt>
                <c:pt idx="2">
                  <c:v>4.8084372044814643</c:v>
                </c:pt>
                <c:pt idx="3">
                  <c:v>4.2359419675950436</c:v>
                </c:pt>
                <c:pt idx="4">
                  <c:v>4.1995632454224756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Data'!$A$56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Data'!$B$56:$F$56</c:f>
              <c:numCache>
                <c:formatCode>#,##0.00</c:formatCode>
                <c:ptCount val="5"/>
                <c:pt idx="0">
                  <c:v>9.6069554357354718</c:v>
                </c:pt>
                <c:pt idx="1">
                  <c:v>7.1716718960107579</c:v>
                </c:pt>
                <c:pt idx="2">
                  <c:v>11.394507847217641</c:v>
                </c:pt>
                <c:pt idx="3">
                  <c:v>8.4267295862475784</c:v>
                </c:pt>
                <c:pt idx="4">
                  <c:v>6.0156889166947414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Data'!$A$57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Data'!$B$57:$F$57</c:f>
              <c:numCache>
                <c:formatCode>#,##0.00</c:formatCode>
                <c:ptCount val="5"/>
                <c:pt idx="0">
                  <c:v>5.379183537742307</c:v>
                </c:pt>
                <c:pt idx="1">
                  <c:v>1.9111140839552416</c:v>
                </c:pt>
                <c:pt idx="2">
                  <c:v>5.2498198357283652</c:v>
                </c:pt>
                <c:pt idx="3">
                  <c:v>3.3245786096612258</c:v>
                </c:pt>
                <c:pt idx="4">
                  <c:v>5.1826898160145118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Data'!$A$58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Data'!$B$58:$F$58</c:f>
              <c:numCache>
                <c:formatCode>#,##0.00</c:formatCode>
                <c:ptCount val="5"/>
                <c:pt idx="0">
                  <c:v>6.1546509928221385</c:v>
                </c:pt>
                <c:pt idx="1">
                  <c:v>4.1640772625608449</c:v>
                </c:pt>
                <c:pt idx="2">
                  <c:v>4.5747144876821109</c:v>
                </c:pt>
                <c:pt idx="3">
                  <c:v>5.9548325947686793</c:v>
                </c:pt>
                <c:pt idx="4">
                  <c:v>4.4051138477201084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34208"/>
        <c:axId val="169940096"/>
      </c:lineChart>
      <c:catAx>
        <c:axId val="1699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940096"/>
        <c:crosses val="autoZero"/>
        <c:auto val="1"/>
        <c:lblAlgn val="ctr"/>
        <c:lblOffset val="100"/>
        <c:noMultiLvlLbl val="0"/>
      </c:catAx>
      <c:valAx>
        <c:axId val="169940096"/>
        <c:scaling>
          <c:orientation val="minMax"/>
          <c:max val="25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993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Youthful Driver Fatality Rate per 100,000 Population by District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Data'!$A$65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Data'!$B$65:$F$65</c:f>
              <c:numCache>
                <c:formatCode>#,##0.00</c:formatCode>
                <c:ptCount val="5"/>
                <c:pt idx="0">
                  <c:v>1.8586324182666394</c:v>
                </c:pt>
                <c:pt idx="1">
                  <c:v>1.8637157833430402</c:v>
                </c:pt>
                <c:pt idx="2">
                  <c:v>0.92824654228163017</c:v>
                </c:pt>
                <c:pt idx="3">
                  <c:v>2.2983116602543769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Data'!$A$66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Data'!$B$66:$F$66</c:f>
              <c:numCache>
                <c:formatCode>#,##0.00</c:formatCode>
                <c:ptCount val="5"/>
                <c:pt idx="0">
                  <c:v>1.8973711922131888</c:v>
                </c:pt>
                <c:pt idx="1">
                  <c:v>6.5902821582232596</c:v>
                </c:pt>
                <c:pt idx="2">
                  <c:v>0</c:v>
                </c:pt>
                <c:pt idx="3">
                  <c:v>3.7527676661537881</c:v>
                </c:pt>
                <c:pt idx="4">
                  <c:v>0.93429129333943739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Data'!$A$67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Data'!$B$67:$F$67</c:f>
              <c:numCache>
                <c:formatCode>#,##0.00</c:formatCode>
                <c:ptCount val="5"/>
                <c:pt idx="0">
                  <c:v>1.4581957161126249</c:v>
                </c:pt>
                <c:pt idx="1">
                  <c:v>1.4275435971814581</c:v>
                </c:pt>
                <c:pt idx="2">
                  <c:v>0.84469328482916795</c:v>
                </c:pt>
                <c:pt idx="3">
                  <c:v>1.1073491998017846</c:v>
                </c:pt>
                <c:pt idx="4">
                  <c:v>0.67837082462757448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Data'!$A$68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Data'!$B$68:$F$68</c:f>
              <c:numCache>
                <c:formatCode>#,##0.00</c:formatCode>
                <c:ptCount val="5"/>
                <c:pt idx="0">
                  <c:v>4.3869750710141586</c:v>
                </c:pt>
                <c:pt idx="1">
                  <c:v>2.1389001775287149</c:v>
                </c:pt>
                <c:pt idx="2">
                  <c:v>0</c:v>
                </c:pt>
                <c:pt idx="3">
                  <c:v>2.1179709837975218</c:v>
                </c:pt>
                <c:pt idx="4">
                  <c:v>4.1995632454224756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Data'!$A$69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Data'!$B$69:$F$69</c:f>
              <c:numCache>
                <c:formatCode>#,##0.00</c:formatCode>
                <c:ptCount val="5"/>
                <c:pt idx="0">
                  <c:v>1.200869429466934</c:v>
                </c:pt>
                <c:pt idx="1">
                  <c:v>2.9881966233378159</c:v>
                </c:pt>
                <c:pt idx="2">
                  <c:v>1.1994218786544883</c:v>
                </c:pt>
                <c:pt idx="3">
                  <c:v>2.4076370246421654</c:v>
                </c:pt>
                <c:pt idx="4">
                  <c:v>2.4062755666778965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Data'!$A$70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Data'!$B$70:$F$70</c:f>
              <c:numCache>
                <c:formatCode>#,##0.00</c:formatCode>
                <c:ptCount val="5"/>
                <c:pt idx="0">
                  <c:v>2.4450834262465029</c:v>
                </c:pt>
                <c:pt idx="1">
                  <c:v>1.9111140839552416</c:v>
                </c:pt>
                <c:pt idx="2">
                  <c:v>1.9090253948103146</c:v>
                </c:pt>
                <c:pt idx="3">
                  <c:v>0.47493980138017516</c:v>
                </c:pt>
                <c:pt idx="4">
                  <c:v>0.94230723927536586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Data'!$A$71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Data'!$B$71:$F$71</c:f>
              <c:numCache>
                <c:formatCode>#,##0.00</c:formatCode>
                <c:ptCount val="5"/>
                <c:pt idx="0">
                  <c:v>1.9874393830988153</c:v>
                </c:pt>
                <c:pt idx="1">
                  <c:v>2.1451307110161926</c:v>
                </c:pt>
                <c:pt idx="2">
                  <c:v>0.87734250448698015</c:v>
                </c:pt>
                <c:pt idx="3">
                  <c:v>1.612767161083184</c:v>
                </c:pt>
                <c:pt idx="4">
                  <c:v>1.2236427354778081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82208"/>
        <c:axId val="169992192"/>
      </c:lineChart>
      <c:catAx>
        <c:axId val="1699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992192"/>
        <c:crosses val="autoZero"/>
        <c:auto val="1"/>
        <c:lblAlgn val="ctr"/>
        <c:lblOffset val="100"/>
        <c:noMultiLvlLbl val="0"/>
      </c:catAx>
      <c:valAx>
        <c:axId val="169992192"/>
        <c:scaling>
          <c:orientation val="minMax"/>
          <c:max val="1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998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Mature Driver Fatality Rate per 100,000 Population by District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Data'!$A$78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Data'!$B$78:$F$78</c:f>
              <c:numCache>
                <c:formatCode>#,##0.00</c:formatCode>
                <c:ptCount val="5"/>
                <c:pt idx="0">
                  <c:v>2.3232905228332994</c:v>
                </c:pt>
                <c:pt idx="1">
                  <c:v>1.8637157833430402</c:v>
                </c:pt>
                <c:pt idx="2">
                  <c:v>2.3206163557040753</c:v>
                </c:pt>
                <c:pt idx="3">
                  <c:v>1.8386493282035017</c:v>
                </c:pt>
                <c:pt idx="4">
                  <c:v>3.6134021084201309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Data'!$A$79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Data'!$B$79:$F$79</c:f>
              <c:numCache>
                <c:formatCode>#,##0.00</c:formatCode>
                <c:ptCount val="5"/>
                <c:pt idx="0">
                  <c:v>5.6921135766395663</c:v>
                </c:pt>
                <c:pt idx="1">
                  <c:v>4.7073443987308998</c:v>
                </c:pt>
                <c:pt idx="2">
                  <c:v>3.7557980131828503</c:v>
                </c:pt>
                <c:pt idx="3">
                  <c:v>5.6291514992306828</c:v>
                </c:pt>
                <c:pt idx="4">
                  <c:v>8.4086216400549354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Data'!$A$80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Data'!$B$80:$F$80</c:f>
              <c:numCache>
                <c:formatCode>#,##0.00</c:formatCode>
                <c:ptCount val="5"/>
                <c:pt idx="0">
                  <c:v>1.3123761445013624</c:v>
                </c:pt>
                <c:pt idx="1">
                  <c:v>2.1413153957721871</c:v>
                </c:pt>
                <c:pt idx="2">
                  <c:v>1.8301687837965306</c:v>
                </c:pt>
                <c:pt idx="3">
                  <c:v>1.2457678497770077</c:v>
                </c:pt>
                <c:pt idx="4">
                  <c:v>1.4924158141806638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Data'!$A$81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Data'!$B$81:$F$81</c:f>
              <c:numCache>
                <c:formatCode>#,##0.00</c:formatCode>
                <c:ptCount val="5"/>
                <c:pt idx="0">
                  <c:v>3.2902313032606192</c:v>
                </c:pt>
                <c:pt idx="1">
                  <c:v>5.3472504438217872</c:v>
                </c:pt>
                <c:pt idx="2">
                  <c:v>3.2056248029876429</c:v>
                </c:pt>
                <c:pt idx="3">
                  <c:v>6.353912951392565</c:v>
                </c:pt>
                <c:pt idx="4">
                  <c:v>4.1995632454224756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Data'!$A$82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Data'!$B$82:$F$82</c:f>
              <c:numCache>
                <c:formatCode>#,##0.00</c:formatCode>
                <c:ptCount val="5"/>
                <c:pt idx="0">
                  <c:v>4.8034777178677359</c:v>
                </c:pt>
                <c:pt idx="1">
                  <c:v>0.59763932466756309</c:v>
                </c:pt>
                <c:pt idx="2">
                  <c:v>3.598265635963465</c:v>
                </c:pt>
                <c:pt idx="3">
                  <c:v>1.8057277684816238</c:v>
                </c:pt>
                <c:pt idx="4">
                  <c:v>3.0078444583473707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Data'!$A$83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Data'!$B$83:$F$83</c:f>
              <c:numCache>
                <c:formatCode>#,##0.00</c:formatCode>
                <c:ptCount val="5"/>
                <c:pt idx="0">
                  <c:v>1.9560667409972026</c:v>
                </c:pt>
                <c:pt idx="1">
                  <c:v>0.47777852098881041</c:v>
                </c:pt>
                <c:pt idx="2">
                  <c:v>1.9090253948103146</c:v>
                </c:pt>
                <c:pt idx="3">
                  <c:v>0.47493980138017516</c:v>
                </c:pt>
                <c:pt idx="4">
                  <c:v>3.2980753374637803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Data'!$A$84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Data'!$B$84:$F$84</c:f>
              <c:numCache>
                <c:formatCode>#,##0.00</c:formatCode>
                <c:ptCount val="5"/>
                <c:pt idx="0">
                  <c:v>2.4362160179920966</c:v>
                </c:pt>
                <c:pt idx="1">
                  <c:v>2.2713148704877337</c:v>
                </c:pt>
                <c:pt idx="2">
                  <c:v>2.3813582264646604</c:v>
                </c:pt>
                <c:pt idx="3">
                  <c:v>2.1710327168427477</c:v>
                </c:pt>
                <c:pt idx="4">
                  <c:v>2.9367425651467394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59808"/>
        <c:axId val="170361600"/>
      </c:lineChart>
      <c:catAx>
        <c:axId val="1703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361600"/>
        <c:crosses val="autoZero"/>
        <c:auto val="1"/>
        <c:lblAlgn val="ctr"/>
        <c:lblOffset val="100"/>
        <c:noMultiLvlLbl val="0"/>
      </c:catAx>
      <c:valAx>
        <c:axId val="170361600"/>
        <c:scaling>
          <c:orientation val="minMax"/>
          <c:max val="1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035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CMV Fatality Rate per 100,000 Population by District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Data'!$A$91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Data'!$B$91:$F$91</c:f>
              <c:numCache>
                <c:formatCode>#,##0.00</c:formatCode>
                <c:ptCount val="5"/>
                <c:pt idx="0">
                  <c:v>0.46465810456665985</c:v>
                </c:pt>
                <c:pt idx="1">
                  <c:v>1.8637157833430402</c:v>
                </c:pt>
                <c:pt idx="2">
                  <c:v>1.8564930845632603</c:v>
                </c:pt>
                <c:pt idx="3">
                  <c:v>1.8386493282035017</c:v>
                </c:pt>
                <c:pt idx="4">
                  <c:v>2.2583763177625817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Data'!$A$92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Data'!$B$92:$F$92</c:f>
              <c:numCache>
                <c:formatCode>#,##0.00</c:formatCode>
                <c:ptCount val="5"/>
                <c:pt idx="0">
                  <c:v>3.7947423844263777</c:v>
                </c:pt>
                <c:pt idx="1">
                  <c:v>1.8829377594923602</c:v>
                </c:pt>
                <c:pt idx="2">
                  <c:v>0</c:v>
                </c:pt>
                <c:pt idx="3">
                  <c:v>4.6909595826922352</c:v>
                </c:pt>
                <c:pt idx="4">
                  <c:v>4.6714564666971867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Data'!$A$93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Data'!$B$93:$F$93</c:f>
              <c:numCache>
                <c:formatCode>#,##0.00</c:formatCode>
                <c:ptCount val="5"/>
                <c:pt idx="0">
                  <c:v>0.14581957161126249</c:v>
                </c:pt>
                <c:pt idx="1">
                  <c:v>0.71377179859072903</c:v>
                </c:pt>
                <c:pt idx="2">
                  <c:v>0.28156442827638928</c:v>
                </c:pt>
                <c:pt idx="3">
                  <c:v>1.9378610996531229</c:v>
                </c:pt>
                <c:pt idx="4">
                  <c:v>0.40702249477654467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Data'!$A$94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Data'!$B$94:$F$94</c:f>
              <c:numCache>
                <c:formatCode>#,##0.00</c:formatCode>
                <c:ptCount val="5"/>
                <c:pt idx="0">
                  <c:v>1.6451156516303096</c:v>
                </c:pt>
                <c:pt idx="1">
                  <c:v>5.3472504438217872</c:v>
                </c:pt>
                <c:pt idx="2">
                  <c:v>3.2056248029876429</c:v>
                </c:pt>
                <c:pt idx="3">
                  <c:v>3.7064492216456637</c:v>
                </c:pt>
                <c:pt idx="4">
                  <c:v>3.1496724340668565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Data'!$A$95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Data'!$B$95:$F$95</c:f>
              <c:numCache>
                <c:formatCode>#,##0.00</c:formatCode>
                <c:ptCount val="5"/>
                <c:pt idx="0">
                  <c:v>0</c:v>
                </c:pt>
                <c:pt idx="1">
                  <c:v>1.7929179740026895</c:v>
                </c:pt>
                <c:pt idx="2">
                  <c:v>0.59971093932724417</c:v>
                </c:pt>
                <c:pt idx="3">
                  <c:v>3.0095462808027067</c:v>
                </c:pt>
                <c:pt idx="4">
                  <c:v>3.0078444583473707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Data'!$A$96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Data'!$B$96:$F$96</c:f>
              <c:numCache>
                <c:formatCode>#,##0.00</c:formatCode>
                <c:ptCount val="5"/>
                <c:pt idx="0">
                  <c:v>2.4450834262465029</c:v>
                </c:pt>
                <c:pt idx="1">
                  <c:v>0.95555704197762081</c:v>
                </c:pt>
                <c:pt idx="2">
                  <c:v>0.95451269740515732</c:v>
                </c:pt>
                <c:pt idx="3">
                  <c:v>0.47493980138017516</c:v>
                </c:pt>
                <c:pt idx="4">
                  <c:v>0.47115361963768293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Data'!$A$97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Data'!$B$97:$F$97</c:f>
              <c:numCache>
                <c:formatCode>#,##0.00</c:formatCode>
                <c:ptCount val="5"/>
                <c:pt idx="0">
                  <c:v>0.89755326978656169</c:v>
                </c:pt>
                <c:pt idx="1">
                  <c:v>1.6403940731300297</c:v>
                </c:pt>
                <c:pt idx="2">
                  <c:v>0.94000982623605023</c:v>
                </c:pt>
                <c:pt idx="3">
                  <c:v>2.2330622230382549</c:v>
                </c:pt>
                <c:pt idx="4">
                  <c:v>1.52955341934726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69184"/>
        <c:axId val="170670720"/>
      </c:lineChart>
      <c:catAx>
        <c:axId val="1706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670720"/>
        <c:crosses val="autoZero"/>
        <c:auto val="1"/>
        <c:lblAlgn val="ctr"/>
        <c:lblOffset val="100"/>
        <c:noMultiLvlLbl val="0"/>
      </c:catAx>
      <c:valAx>
        <c:axId val="170670720"/>
        <c:scaling>
          <c:orientation val="minMax"/>
          <c:max val="8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0669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 b="1" i="0" baseline="0"/>
              <a:t>Single Vehicle Run-Off-Road Fatality Rate per 100,000 Population by District</a:t>
            </a:r>
            <a:endParaRPr lang="en-US" sz="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Data'!$A$103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Data'!$B$103:$F$103</c:f>
              <c:numCache>
                <c:formatCode>#,##0.00</c:formatCode>
                <c:ptCount val="5"/>
                <c:pt idx="0">
                  <c:v>6.505213463933238</c:v>
                </c:pt>
                <c:pt idx="1">
                  <c:v>8.3867210250436806</c:v>
                </c:pt>
                <c:pt idx="2">
                  <c:v>3.2488628979857057</c:v>
                </c:pt>
                <c:pt idx="3">
                  <c:v>5.5159479846105048</c:v>
                </c:pt>
                <c:pt idx="4">
                  <c:v>5.4201031626301956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Data'!$A$104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Data'!$B$104:$F$104</c:f>
              <c:numCache>
                <c:formatCode>#,##0.00</c:formatCode>
                <c:ptCount val="5"/>
                <c:pt idx="0">
                  <c:v>10.435541557172538</c:v>
                </c:pt>
                <c:pt idx="1">
                  <c:v>15.063502075938882</c:v>
                </c:pt>
                <c:pt idx="2">
                  <c:v>12.206343542844266</c:v>
                </c:pt>
                <c:pt idx="3">
                  <c:v>15.949262581153601</c:v>
                </c:pt>
                <c:pt idx="4">
                  <c:v>18.685825866788747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Data'!$A$105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Data'!$B$105:$F$105</c:f>
              <c:numCache>
                <c:formatCode>#,##0.00</c:formatCode>
                <c:ptCount val="5"/>
                <c:pt idx="0">
                  <c:v>3.9371284335040877</c:v>
                </c:pt>
                <c:pt idx="1">
                  <c:v>3.5688589929536456</c:v>
                </c:pt>
                <c:pt idx="2">
                  <c:v>3.0972087110402824</c:v>
                </c:pt>
                <c:pt idx="3">
                  <c:v>4.2909781492319148</c:v>
                </c:pt>
                <c:pt idx="4">
                  <c:v>2.4421349686592682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Data'!$A$106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Data'!$B$106:$F$106</c:f>
              <c:numCache>
                <c:formatCode>#,##0.00</c:formatCode>
                <c:ptCount val="5"/>
                <c:pt idx="0">
                  <c:v>9.3223220259050876</c:v>
                </c:pt>
                <c:pt idx="1">
                  <c:v>6.9514255769683233</c:v>
                </c:pt>
                <c:pt idx="2">
                  <c:v>6.9455204064732268</c:v>
                </c:pt>
                <c:pt idx="3">
                  <c:v>10.060362173038229</c:v>
                </c:pt>
                <c:pt idx="4">
                  <c:v>9.4490173022005717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Data'!$A$107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Data'!$B$107:$F$107</c:f>
              <c:numCache>
                <c:formatCode>#,##0.00</c:formatCode>
                <c:ptCount val="5"/>
                <c:pt idx="0">
                  <c:v>13.809998438869739</c:v>
                </c:pt>
                <c:pt idx="1">
                  <c:v>7.1716718960107579</c:v>
                </c:pt>
                <c:pt idx="2">
                  <c:v>10.794796907890396</c:v>
                </c:pt>
                <c:pt idx="3">
                  <c:v>9.0286388424081192</c:v>
                </c:pt>
                <c:pt idx="4">
                  <c:v>12.031377833389483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Data'!$A$108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Data'!$B$108:$F$108</c:f>
              <c:numCache>
                <c:formatCode>#,##0.00</c:formatCode>
                <c:ptCount val="5"/>
                <c:pt idx="0">
                  <c:v>7.8242669639888103</c:v>
                </c:pt>
                <c:pt idx="1">
                  <c:v>5.7333422518657242</c:v>
                </c:pt>
                <c:pt idx="2">
                  <c:v>9.0678706253489949</c:v>
                </c:pt>
                <c:pt idx="3">
                  <c:v>4.7493980138017511</c:v>
                </c:pt>
                <c:pt idx="4">
                  <c:v>6.5961506749275607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Data'!$A$109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'Rate Comparison Data'!$B$109:$F$109</c:f>
              <c:numCache>
                <c:formatCode>#,##0.00</c:formatCode>
                <c:ptCount val="5"/>
                <c:pt idx="0">
                  <c:v>6.9239823669249052</c:v>
                </c:pt>
                <c:pt idx="1">
                  <c:v>6.056839654633956</c:v>
                </c:pt>
                <c:pt idx="2">
                  <c:v>5.7653936009144413</c:v>
                </c:pt>
                <c:pt idx="3">
                  <c:v>6.4510686443327359</c:v>
                </c:pt>
                <c:pt idx="4">
                  <c:v>6.2405779509368209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12448"/>
        <c:axId val="170398848"/>
      </c:lineChart>
      <c:catAx>
        <c:axId val="170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398848"/>
        <c:crosses val="autoZero"/>
        <c:auto val="1"/>
        <c:lblAlgn val="ctr"/>
        <c:lblOffset val="100"/>
        <c:noMultiLvlLbl val="0"/>
      </c:catAx>
      <c:valAx>
        <c:axId val="170398848"/>
        <c:scaling>
          <c:orientation val="minMax"/>
          <c:max val="25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0712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28575</xdr:rowOff>
    </xdr:from>
    <xdr:to>
      <xdr:col>15</xdr:col>
      <xdr:colOff>600075</xdr:colOff>
      <xdr:row>10</xdr:row>
      <xdr:rowOff>76200</xdr:rowOff>
    </xdr:to>
    <xdr:graphicFrame macro="">
      <xdr:nvGraphicFramePr>
        <xdr:cNvPr id="10609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11</xdr:row>
      <xdr:rowOff>104775</xdr:rowOff>
    </xdr:from>
    <xdr:to>
      <xdr:col>15</xdr:col>
      <xdr:colOff>590550</xdr:colOff>
      <xdr:row>21</xdr:row>
      <xdr:rowOff>152400</xdr:rowOff>
    </xdr:to>
    <xdr:graphicFrame macro="">
      <xdr:nvGraphicFramePr>
        <xdr:cNvPr id="10609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23</xdr:row>
      <xdr:rowOff>76200</xdr:rowOff>
    </xdr:from>
    <xdr:to>
      <xdr:col>15</xdr:col>
      <xdr:colOff>590550</xdr:colOff>
      <xdr:row>33</xdr:row>
      <xdr:rowOff>123825</xdr:rowOff>
    </xdr:to>
    <xdr:graphicFrame macro="">
      <xdr:nvGraphicFramePr>
        <xdr:cNvPr id="10609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285750</xdr:colOff>
      <xdr:row>36</xdr:row>
      <xdr:rowOff>19050</xdr:rowOff>
    </xdr:from>
    <xdr:to>
      <xdr:col>15</xdr:col>
      <xdr:colOff>590550</xdr:colOff>
      <xdr:row>46</xdr:row>
      <xdr:rowOff>66675</xdr:rowOff>
    </xdr:to>
    <xdr:graphicFrame macro="">
      <xdr:nvGraphicFramePr>
        <xdr:cNvPr id="10609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49</xdr:row>
      <xdr:rowOff>0</xdr:rowOff>
    </xdr:from>
    <xdr:to>
      <xdr:col>15</xdr:col>
      <xdr:colOff>342900</xdr:colOff>
      <xdr:row>59</xdr:row>
      <xdr:rowOff>47625</xdr:rowOff>
    </xdr:to>
    <xdr:graphicFrame macro="">
      <xdr:nvGraphicFramePr>
        <xdr:cNvPr id="10609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304800</xdr:colOff>
      <xdr:row>71</xdr:row>
      <xdr:rowOff>47625</xdr:rowOff>
    </xdr:to>
    <xdr:graphicFrame macro="">
      <xdr:nvGraphicFramePr>
        <xdr:cNvPr id="10609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15</xdr:col>
      <xdr:colOff>304800</xdr:colOff>
      <xdr:row>84</xdr:row>
      <xdr:rowOff>47625</xdr:rowOff>
    </xdr:to>
    <xdr:graphicFrame macro="">
      <xdr:nvGraphicFramePr>
        <xdr:cNvPr id="10609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87</xdr:row>
      <xdr:rowOff>0</xdr:rowOff>
    </xdr:from>
    <xdr:to>
      <xdr:col>15</xdr:col>
      <xdr:colOff>304800</xdr:colOff>
      <xdr:row>97</xdr:row>
      <xdr:rowOff>47625</xdr:rowOff>
    </xdr:to>
    <xdr:graphicFrame macro="">
      <xdr:nvGraphicFramePr>
        <xdr:cNvPr id="106098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99</xdr:row>
      <xdr:rowOff>0</xdr:rowOff>
    </xdr:from>
    <xdr:to>
      <xdr:col>15</xdr:col>
      <xdr:colOff>304800</xdr:colOff>
      <xdr:row>109</xdr:row>
      <xdr:rowOff>47625</xdr:rowOff>
    </xdr:to>
    <xdr:graphicFrame macro="">
      <xdr:nvGraphicFramePr>
        <xdr:cNvPr id="106098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600075</xdr:colOff>
      <xdr:row>112</xdr:row>
      <xdr:rowOff>0</xdr:rowOff>
    </xdr:from>
    <xdr:to>
      <xdr:col>15</xdr:col>
      <xdr:colOff>295275</xdr:colOff>
      <xdr:row>122</xdr:row>
      <xdr:rowOff>47625</xdr:rowOff>
    </xdr:to>
    <xdr:graphicFrame macro="">
      <xdr:nvGraphicFramePr>
        <xdr:cNvPr id="10609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124</xdr:row>
      <xdr:rowOff>0</xdr:rowOff>
    </xdr:from>
    <xdr:to>
      <xdr:col>15</xdr:col>
      <xdr:colOff>304800</xdr:colOff>
      <xdr:row>134</xdr:row>
      <xdr:rowOff>47625</xdr:rowOff>
    </xdr:to>
    <xdr:graphicFrame macro="">
      <xdr:nvGraphicFramePr>
        <xdr:cNvPr id="106098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abSelected="1" workbookViewId="0">
      <selection activeCell="A2" sqref="A2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38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64">
        <f>G5/'Statewide Totals Check'!G5</f>
        <v>0.132429614181439</v>
      </c>
      <c r="J2" t="s">
        <v>78</v>
      </c>
    </row>
    <row r="3" spans="1:15" x14ac:dyDescent="0.25">
      <c r="A3" s="30"/>
      <c r="B3" s="31">
        <v>2010</v>
      </c>
      <c r="C3" s="31">
        <v>2011</v>
      </c>
      <c r="D3" s="31">
        <v>2012</v>
      </c>
      <c r="E3" s="31">
        <v>2013</v>
      </c>
      <c r="F3" s="31">
        <v>2014</v>
      </c>
      <c r="G3" s="32" t="s">
        <v>1</v>
      </c>
      <c r="J3" s="1">
        <v>2010</v>
      </c>
      <c r="K3" s="1">
        <v>2011</v>
      </c>
      <c r="L3" s="1">
        <v>2012</v>
      </c>
      <c r="M3" s="1">
        <v>2013</v>
      </c>
      <c r="N3" s="1">
        <v>2014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28</v>
      </c>
      <c r="C5" s="4">
        <v>26</v>
      </c>
      <c r="D5" s="4">
        <v>22</v>
      </c>
      <c r="E5" s="4">
        <v>27</v>
      </c>
      <c r="F5" s="4">
        <v>24</v>
      </c>
      <c r="G5" s="5">
        <f>SUM(B5:F5)</f>
        <v>127</v>
      </c>
      <c r="I5" t="s">
        <v>11</v>
      </c>
      <c r="J5">
        <v>215.21199999999999</v>
      </c>
      <c r="K5">
        <v>214.625</v>
      </c>
      <c r="L5">
        <v>215.45999999999998</v>
      </c>
      <c r="M5">
        <v>217.55100000000002</v>
      </c>
      <c r="N5">
        <v>221.39799999999997</v>
      </c>
      <c r="O5">
        <f>SUM(J5:N5)</f>
        <v>1084.2460000000001</v>
      </c>
    </row>
    <row r="6" spans="1:15" x14ac:dyDescent="0.25">
      <c r="A6" s="3" t="s">
        <v>10</v>
      </c>
      <c r="B6" s="17">
        <v>13.010426927866476</v>
      </c>
      <c r="C6" s="17">
        <v>12.114152591729761</v>
      </c>
      <c r="D6" s="17">
        <f>D5/L$5*100</f>
        <v>10.21071196509793</v>
      </c>
      <c r="E6" s="17">
        <f>E5/M$5*100</f>
        <v>12.410882965373636</v>
      </c>
      <c r="F6" s="17">
        <f>F5/N$5*100</f>
        <v>10.840206325260391</v>
      </c>
      <c r="G6" s="18">
        <f>G5/O$5*100</f>
        <v>11.713208995006667</v>
      </c>
      <c r="I6" t="s">
        <v>77</v>
      </c>
      <c r="O6" s="68">
        <f>O5/'Statewide Totals Check'!O5</f>
        <v>0.13574949333983047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13</v>
      </c>
      <c r="C8" s="4">
        <v>7</v>
      </c>
      <c r="D8" s="4">
        <v>10</v>
      </c>
      <c r="E8" s="4">
        <v>9</v>
      </c>
      <c r="F8" s="4">
        <v>9</v>
      </c>
      <c r="G8" s="5">
        <f>SUM(B8:F8)</f>
        <v>48</v>
      </c>
    </row>
    <row r="9" spans="1:15" x14ac:dyDescent="0.25">
      <c r="A9" s="3" t="s">
        <v>17</v>
      </c>
      <c r="B9" s="17">
        <v>6.0405553593665786</v>
      </c>
      <c r="C9" s="17">
        <v>3.2615026208503206</v>
      </c>
      <c r="D9" s="17">
        <f>D8/L$5*100</f>
        <v>4.6412327114081506</v>
      </c>
      <c r="E9" s="17">
        <f>E8/M$5*100</f>
        <v>4.1369609884578784</v>
      </c>
      <c r="F9" s="17">
        <f>F8/N$5*100</f>
        <v>4.065077371972647</v>
      </c>
      <c r="G9" s="18">
        <f>G8/O$5*100</f>
        <v>4.4270396201600004</v>
      </c>
    </row>
    <row r="10" spans="1:15" x14ac:dyDescent="0.25">
      <c r="A10" s="12" t="s">
        <v>13</v>
      </c>
      <c r="B10" s="54">
        <v>0.4642857142857143</v>
      </c>
      <c r="C10" s="54">
        <v>0.26923076923076922</v>
      </c>
      <c r="D10" s="54">
        <f>D8/D$5</f>
        <v>0.45454545454545453</v>
      </c>
      <c r="E10" s="54">
        <f>E8/E$5</f>
        <v>0.33333333333333331</v>
      </c>
      <c r="F10" s="54">
        <f>F8/F$5</f>
        <v>0.375</v>
      </c>
      <c r="G10" s="58">
        <f>G8/G$5</f>
        <v>0.37795275590551181</v>
      </c>
      <c r="I10" t="s">
        <v>93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7</v>
      </c>
      <c r="C12" s="4">
        <v>4</v>
      </c>
      <c r="D12" s="4">
        <v>5</v>
      </c>
      <c r="E12" s="4">
        <v>8</v>
      </c>
      <c r="F12" s="4">
        <v>2</v>
      </c>
      <c r="G12" s="5">
        <f>SUM(B12:F12)</f>
        <v>26</v>
      </c>
    </row>
    <row r="13" spans="1:15" x14ac:dyDescent="0.25">
      <c r="A13" s="3" t="s">
        <v>88</v>
      </c>
      <c r="B13" s="24">
        <v>3.252606731966619</v>
      </c>
      <c r="C13" s="24">
        <v>1.8637157833430402</v>
      </c>
      <c r="D13" s="24">
        <f>D12/L$5*100</f>
        <v>2.3206163557040753</v>
      </c>
      <c r="E13" s="24">
        <f>E12/M$5*100</f>
        <v>3.6772986564070034</v>
      </c>
      <c r="F13" s="24">
        <f>F12/N$5*100</f>
        <v>0.90335052710503272</v>
      </c>
      <c r="G13" s="25">
        <f>G12/O$5*100</f>
        <v>2.3979797942533332</v>
      </c>
    </row>
    <row r="14" spans="1:15" x14ac:dyDescent="0.25">
      <c r="A14" s="12" t="s">
        <v>20</v>
      </c>
      <c r="B14" s="15">
        <v>0.25</v>
      </c>
      <c r="C14" s="15">
        <v>0.15384615384615385</v>
      </c>
      <c r="D14" s="15">
        <f>D12/D$5</f>
        <v>0.22727272727272727</v>
      </c>
      <c r="E14" s="15">
        <f>E12/E$5</f>
        <v>0.29629629629629628</v>
      </c>
      <c r="F14" s="15">
        <f>F12/F$5</f>
        <v>8.3333333333333329E-2</v>
      </c>
      <c r="G14" s="36">
        <f>G12/G$5</f>
        <v>0.20472440944881889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7</v>
      </c>
      <c r="C16" s="23">
        <v>7</v>
      </c>
      <c r="D16" s="23">
        <v>5</v>
      </c>
      <c r="E16" s="23">
        <v>12</v>
      </c>
      <c r="F16" s="23">
        <v>9</v>
      </c>
      <c r="G16" s="5">
        <f>SUM(B16:F16)</f>
        <v>40</v>
      </c>
    </row>
    <row r="17" spans="1:13" s="16" customFormat="1" x14ac:dyDescent="0.25">
      <c r="A17" s="22" t="s">
        <v>19</v>
      </c>
      <c r="B17" s="24">
        <v>3.252606731966619</v>
      </c>
      <c r="C17" s="24">
        <v>3.2615026208503206</v>
      </c>
      <c r="D17" s="24">
        <f>D16/L$5*100</f>
        <v>2.3206163557040753</v>
      </c>
      <c r="E17" s="24">
        <f>E16/M$5*100</f>
        <v>5.5159479846105048</v>
      </c>
      <c r="F17" s="24">
        <f>F16/N$5*100</f>
        <v>4.065077371972647</v>
      </c>
      <c r="G17" s="25">
        <f>G16/O$5*100</f>
        <v>3.6891996834666667</v>
      </c>
    </row>
    <row r="18" spans="1:13" x14ac:dyDescent="0.25">
      <c r="A18" s="3" t="s">
        <v>81</v>
      </c>
      <c r="B18" s="54">
        <v>0.25</v>
      </c>
      <c r="C18" s="54">
        <v>0.26923076923076922</v>
      </c>
      <c r="D18" s="54">
        <f>D16/D$5</f>
        <v>0.22727272727272727</v>
      </c>
      <c r="E18" s="54">
        <f>E16/E$5</f>
        <v>0.44444444444444442</v>
      </c>
      <c r="F18" s="54">
        <f>F16/F$5</f>
        <v>0.375</v>
      </c>
      <c r="G18" s="58">
        <f>G16/G$5</f>
        <v>0.31496062992125984</v>
      </c>
    </row>
    <row r="19" spans="1:13" ht="4.5" customHeight="1" x14ac:dyDescent="0.25">
      <c r="A19" s="7"/>
      <c r="B19" s="20"/>
      <c r="C19" s="20"/>
      <c r="D19" s="20"/>
      <c r="E19" s="20"/>
      <c r="F19" s="20"/>
      <c r="G19" s="21"/>
    </row>
    <row r="20" spans="1:13" x14ac:dyDescent="0.25">
      <c r="A20" s="3" t="s">
        <v>14</v>
      </c>
      <c r="B20" s="4">
        <v>14</v>
      </c>
      <c r="C20" s="4">
        <v>14</v>
      </c>
      <c r="D20" s="4">
        <v>8</v>
      </c>
      <c r="E20" s="4">
        <v>15</v>
      </c>
      <c r="F20" s="4">
        <v>12</v>
      </c>
      <c r="G20" s="5">
        <f>SUM(B20:F20)</f>
        <v>63</v>
      </c>
    </row>
    <row r="21" spans="1:13" x14ac:dyDescent="0.25">
      <c r="A21" s="3" t="s">
        <v>15</v>
      </c>
      <c r="B21" s="17">
        <v>6.505213463933238</v>
      </c>
      <c r="C21" s="17">
        <v>6.5230052417006412</v>
      </c>
      <c r="D21" s="17">
        <f>D20/L$5*100</f>
        <v>3.7129861691265207</v>
      </c>
      <c r="E21" s="17">
        <f>E20/M$5*100</f>
        <v>6.8949349807631304</v>
      </c>
      <c r="F21" s="17">
        <f>F20/N$5*100</f>
        <v>5.4201031626301956</v>
      </c>
      <c r="G21" s="18">
        <f>G20/O$5*100</f>
        <v>5.8104895014600002</v>
      </c>
    </row>
    <row r="22" spans="1:13" x14ac:dyDescent="0.25">
      <c r="A22" s="12" t="s">
        <v>12</v>
      </c>
      <c r="B22" s="54">
        <v>0.5</v>
      </c>
      <c r="C22" s="54">
        <v>0.53846153846153844</v>
      </c>
      <c r="D22" s="54">
        <f>D20/D$5</f>
        <v>0.36363636363636365</v>
      </c>
      <c r="E22" s="54">
        <f>E20/E$5</f>
        <v>0.55555555555555558</v>
      </c>
      <c r="F22" s="54">
        <f>F20/F$5</f>
        <v>0.5</v>
      </c>
      <c r="G22" s="58">
        <f>G20/G$5</f>
        <v>0.49606299212598426</v>
      </c>
    </row>
    <row r="23" spans="1:13" ht="4.5" customHeight="1" x14ac:dyDescent="0.25">
      <c r="A23" s="19"/>
      <c r="B23" s="20"/>
      <c r="C23" s="20"/>
      <c r="D23" s="20"/>
      <c r="E23" s="20"/>
      <c r="F23" s="20"/>
      <c r="G23" s="21"/>
    </row>
    <row r="24" spans="1:13" x14ac:dyDescent="0.25">
      <c r="A24" s="3" t="s">
        <v>23</v>
      </c>
      <c r="B24" s="4">
        <v>4</v>
      </c>
      <c r="C24" s="4">
        <v>4</v>
      </c>
      <c r="D24" s="4">
        <v>2</v>
      </c>
      <c r="E24" s="4">
        <v>5</v>
      </c>
      <c r="F24" s="4">
        <v>0</v>
      </c>
      <c r="G24" s="5">
        <f>SUM(B24:F24)</f>
        <v>15</v>
      </c>
    </row>
    <row r="25" spans="1:13" x14ac:dyDescent="0.25">
      <c r="A25" s="3" t="s">
        <v>21</v>
      </c>
      <c r="B25" s="17">
        <v>1.8586324182666394</v>
      </c>
      <c r="C25" s="17">
        <v>1.8637157833430402</v>
      </c>
      <c r="D25" s="17">
        <f>D24/L$5*100</f>
        <v>0.92824654228163017</v>
      </c>
      <c r="E25" s="17">
        <f>E24/M$5*100</f>
        <v>2.2983116602543769</v>
      </c>
      <c r="F25" s="17">
        <f>F24/N$5*100</f>
        <v>0</v>
      </c>
      <c r="G25" s="18">
        <f>G24/O$5*100</f>
        <v>1.3834498813000002</v>
      </c>
    </row>
    <row r="26" spans="1:13" x14ac:dyDescent="0.25">
      <c r="A26" s="12" t="s">
        <v>22</v>
      </c>
      <c r="B26" s="54">
        <v>0.14285714285714285</v>
      </c>
      <c r="C26" s="54">
        <v>0.15384615384615385</v>
      </c>
      <c r="D26" s="54">
        <f>D24/D$5</f>
        <v>9.0909090909090912E-2</v>
      </c>
      <c r="E26" s="54">
        <f>E24/E$5</f>
        <v>0.18518518518518517</v>
      </c>
      <c r="F26" s="54">
        <f>F24/F$5</f>
        <v>0</v>
      </c>
      <c r="G26" s="58">
        <f>G24/G$5</f>
        <v>0.11811023622047244</v>
      </c>
      <c r="M26" t="s">
        <v>93</v>
      </c>
    </row>
    <row r="27" spans="1:13" ht="4.5" customHeight="1" x14ac:dyDescent="0.25">
      <c r="A27" s="19"/>
      <c r="B27" s="20"/>
      <c r="C27" s="20"/>
      <c r="D27" s="20"/>
      <c r="E27" s="20"/>
      <c r="F27" s="20"/>
      <c r="G27" s="21"/>
    </row>
    <row r="28" spans="1:13" x14ac:dyDescent="0.25">
      <c r="A28" s="3" t="s">
        <v>24</v>
      </c>
      <c r="B28" s="4">
        <v>5</v>
      </c>
      <c r="C28" s="4">
        <v>4</v>
      </c>
      <c r="D28" s="4">
        <v>5</v>
      </c>
      <c r="E28" s="4">
        <v>4</v>
      </c>
      <c r="F28" s="4">
        <v>8</v>
      </c>
      <c r="G28" s="5">
        <f>SUM(B28:F28)</f>
        <v>26</v>
      </c>
    </row>
    <row r="29" spans="1:13" x14ac:dyDescent="0.25">
      <c r="A29" s="3" t="s">
        <v>25</v>
      </c>
      <c r="B29" s="17">
        <v>2.3232905228332994</v>
      </c>
      <c r="C29" s="17">
        <v>1.8637157833430402</v>
      </c>
      <c r="D29" s="17">
        <f>D28/L$5*100</f>
        <v>2.3206163557040753</v>
      </c>
      <c r="E29" s="17">
        <f>E28/M$5*100</f>
        <v>1.8386493282035017</v>
      </c>
      <c r="F29" s="17">
        <f>F28/N$5*100</f>
        <v>3.6134021084201309</v>
      </c>
      <c r="G29" s="18">
        <f>G28/O$5*100</f>
        <v>2.3979797942533332</v>
      </c>
    </row>
    <row r="30" spans="1:13" x14ac:dyDescent="0.25">
      <c r="A30" s="12" t="s">
        <v>26</v>
      </c>
      <c r="B30" s="54">
        <v>0.17857142857142858</v>
      </c>
      <c r="C30" s="54">
        <v>0.15384615384615385</v>
      </c>
      <c r="D30" s="54">
        <f>D28/D$5</f>
        <v>0.22727272727272727</v>
      </c>
      <c r="E30" s="54">
        <f>E28/E$5</f>
        <v>0.14814814814814814</v>
      </c>
      <c r="F30" s="54">
        <f>F28/F$5</f>
        <v>0.33333333333333331</v>
      </c>
      <c r="G30" s="58">
        <f>G28/G$5</f>
        <v>0.20472440944881889</v>
      </c>
    </row>
    <row r="31" spans="1:13" ht="4.5" customHeight="1" x14ac:dyDescent="0.25">
      <c r="A31" s="19"/>
      <c r="B31" s="20"/>
      <c r="C31" s="20"/>
      <c r="D31" s="20"/>
      <c r="E31" s="20"/>
      <c r="F31" s="20"/>
      <c r="G31" s="21"/>
    </row>
    <row r="32" spans="1:13" x14ac:dyDescent="0.25">
      <c r="A32" s="3" t="s">
        <v>27</v>
      </c>
      <c r="B32" s="4">
        <v>1</v>
      </c>
      <c r="C32" s="4">
        <v>0</v>
      </c>
      <c r="D32" s="4">
        <v>2</v>
      </c>
      <c r="E32" s="4">
        <v>0</v>
      </c>
      <c r="F32" s="4">
        <v>0</v>
      </c>
      <c r="G32" s="5">
        <f>SUM(B32:F32)</f>
        <v>3</v>
      </c>
    </row>
    <row r="33" spans="1:7" x14ac:dyDescent="0.25">
      <c r="A33" s="3" t="s">
        <v>28</v>
      </c>
      <c r="B33" s="17">
        <v>0.46465810456665985</v>
      </c>
      <c r="C33" s="17">
        <v>0</v>
      </c>
      <c r="D33" s="17">
        <f>D32/L$5*100</f>
        <v>0.92824654228163017</v>
      </c>
      <c r="E33" s="17">
        <f>E32/M$5*100</f>
        <v>0</v>
      </c>
      <c r="F33" s="17">
        <f>F32/N$5*100</f>
        <v>0</v>
      </c>
      <c r="G33" s="18">
        <f>G32/O$5*100</f>
        <v>0.27668997626000003</v>
      </c>
    </row>
    <row r="34" spans="1:7" x14ac:dyDescent="0.25">
      <c r="A34" s="12" t="s">
        <v>45</v>
      </c>
      <c r="B34" s="54">
        <v>3.5714285714285712E-2</v>
      </c>
      <c r="C34" s="54">
        <v>0</v>
      </c>
      <c r="D34" s="54">
        <f>D32/D$5</f>
        <v>9.0909090909090912E-2</v>
      </c>
      <c r="E34" s="54">
        <f>E32/E$5</f>
        <v>0</v>
      </c>
      <c r="F34" s="54">
        <f>F32/F$5</f>
        <v>0</v>
      </c>
      <c r="G34" s="58">
        <f>G32/G$5</f>
        <v>2.3622047244094488E-2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  <c r="G36" s="5">
        <f>SUM(B36:F36)</f>
        <v>1</v>
      </c>
    </row>
    <row r="37" spans="1:7" x14ac:dyDescent="0.25">
      <c r="A37" s="3" t="s">
        <v>30</v>
      </c>
      <c r="B37" s="17">
        <v>0.46465810456665985</v>
      </c>
      <c r="C37" s="17">
        <v>0</v>
      </c>
      <c r="D37" s="17">
        <f>D36/L$5*100</f>
        <v>0</v>
      </c>
      <c r="E37" s="17">
        <f>E36/M$5*100</f>
        <v>0</v>
      </c>
      <c r="F37" s="17">
        <f>F36/N$5*100</f>
        <v>0</v>
      </c>
      <c r="G37" s="18">
        <f>G36/O$5*100</f>
        <v>9.2229992086666671E-2</v>
      </c>
    </row>
    <row r="38" spans="1:7" x14ac:dyDescent="0.25">
      <c r="A38" s="12" t="s">
        <v>46</v>
      </c>
      <c r="B38" s="54">
        <v>3.5714285714285712E-2</v>
      </c>
      <c r="C38" s="54">
        <v>0</v>
      </c>
      <c r="D38" s="54">
        <v>0</v>
      </c>
      <c r="E38" s="54">
        <v>0</v>
      </c>
      <c r="F38" s="54">
        <v>0</v>
      </c>
      <c r="G38" s="58">
        <f>G36/G$5</f>
        <v>7.874015748031496E-3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7</v>
      </c>
      <c r="C40" s="4">
        <v>5</v>
      </c>
      <c r="D40" s="4">
        <v>3</v>
      </c>
      <c r="E40" s="4">
        <v>2</v>
      </c>
      <c r="F40" s="4">
        <v>3</v>
      </c>
      <c r="G40" s="5">
        <f>SUM(B40:F40)</f>
        <v>20</v>
      </c>
    </row>
    <row r="41" spans="1:7" x14ac:dyDescent="0.25">
      <c r="A41" s="3" t="s">
        <v>32</v>
      </c>
      <c r="B41" s="17">
        <v>3.252606731966619</v>
      </c>
      <c r="C41" s="17">
        <v>2.3296447291788001</v>
      </c>
      <c r="D41" s="17">
        <f>D40/L$5*100</f>
        <v>1.3923698134224451</v>
      </c>
      <c r="E41" s="17">
        <f>E40/M$5*100</f>
        <v>0.91932466410175084</v>
      </c>
      <c r="F41" s="17">
        <f>F40/N$5*100</f>
        <v>1.3550257906575489</v>
      </c>
      <c r="G41" s="18">
        <f>G40/O$5*100</f>
        <v>1.8445998417333334</v>
      </c>
    </row>
    <row r="42" spans="1:7" x14ac:dyDescent="0.25">
      <c r="A42" s="12" t="s">
        <v>47</v>
      </c>
      <c r="B42" s="54">
        <v>0.25</v>
      </c>
      <c r="C42" s="54">
        <v>0.19230769230769232</v>
      </c>
      <c r="D42" s="54">
        <f>D40/D$5</f>
        <v>0.13636363636363635</v>
      </c>
      <c r="E42" s="54">
        <f>E40/E$5</f>
        <v>7.407407407407407E-2</v>
      </c>
      <c r="F42" s="54">
        <f>F40/F$5</f>
        <v>0.125</v>
      </c>
      <c r="G42" s="58">
        <f>G40/G$5</f>
        <v>0.15748031496062992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1</v>
      </c>
      <c r="C44" s="4">
        <v>4</v>
      </c>
      <c r="D44" s="4">
        <v>4</v>
      </c>
      <c r="E44" s="4">
        <v>4</v>
      </c>
      <c r="F44" s="4">
        <v>5</v>
      </c>
      <c r="G44" s="5">
        <f>SUM(B44:F44)</f>
        <v>18</v>
      </c>
    </row>
    <row r="45" spans="1:7" x14ac:dyDescent="0.25">
      <c r="A45" s="3" t="s">
        <v>33</v>
      </c>
      <c r="B45" s="17">
        <v>0.46465810456665985</v>
      </c>
      <c r="C45" s="17">
        <v>1.8637157833430402</v>
      </c>
      <c r="D45" s="17">
        <f>D44/L$5*100</f>
        <v>1.8564930845632603</v>
      </c>
      <c r="E45" s="17">
        <f>E44/M$5*100</f>
        <v>1.8386493282035017</v>
      </c>
      <c r="F45" s="17">
        <f>F44/N$5*100</f>
        <v>2.2583763177625817</v>
      </c>
      <c r="G45" s="18">
        <f>G44/O$5*100</f>
        <v>1.6601398575600002</v>
      </c>
    </row>
    <row r="46" spans="1:7" x14ac:dyDescent="0.25">
      <c r="A46" s="12" t="s">
        <v>34</v>
      </c>
      <c r="B46" s="54">
        <v>3.5714285714285712E-2</v>
      </c>
      <c r="C46" s="54">
        <v>0.15384615384615385</v>
      </c>
      <c r="D46" s="54">
        <f>D44/D$5</f>
        <v>0.18181818181818182</v>
      </c>
      <c r="E46" s="54">
        <f>E44/E$5</f>
        <v>0.14814814814814814</v>
      </c>
      <c r="F46" s="54">
        <f>F44/F$5</f>
        <v>0.20833333333333334</v>
      </c>
      <c r="G46" s="58">
        <f>G44/G$5</f>
        <v>0.14173228346456693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14</v>
      </c>
      <c r="C48" s="4">
        <v>18</v>
      </c>
      <c r="D48" s="4">
        <v>7</v>
      </c>
      <c r="E48" s="4">
        <v>12</v>
      </c>
      <c r="F48" s="4">
        <v>12</v>
      </c>
      <c r="G48" s="5">
        <f>SUM(B48:F48)</f>
        <v>63</v>
      </c>
    </row>
    <row r="49" spans="1:7" x14ac:dyDescent="0.25">
      <c r="A49" s="3" t="s">
        <v>36</v>
      </c>
      <c r="B49" s="17">
        <v>6.505213463933238</v>
      </c>
      <c r="C49" s="17">
        <v>8.3867210250436806</v>
      </c>
      <c r="D49" s="17">
        <f>D48/L$5*100</f>
        <v>3.2488628979857057</v>
      </c>
      <c r="E49" s="17">
        <f>E48/M$5*100</f>
        <v>5.5159479846105048</v>
      </c>
      <c r="F49" s="17">
        <f>F48/N$5*100</f>
        <v>5.4201031626301956</v>
      </c>
      <c r="G49" s="18">
        <f>G48/O$5*100</f>
        <v>5.8104895014600002</v>
      </c>
    </row>
    <row r="50" spans="1:7" x14ac:dyDescent="0.25">
      <c r="A50" s="12" t="s">
        <v>37</v>
      </c>
      <c r="B50" s="54">
        <v>0.5</v>
      </c>
      <c r="C50" s="54">
        <v>0.69230769230769229</v>
      </c>
      <c r="D50" s="54">
        <f>D48/D$5</f>
        <v>0.31818181818181818</v>
      </c>
      <c r="E50" s="54">
        <f>E48/E$5</f>
        <v>0.44444444444444442</v>
      </c>
      <c r="F50" s="54">
        <f>F48/F$5</f>
        <v>0.5</v>
      </c>
      <c r="G50" s="58">
        <f>G48/G$5</f>
        <v>0.49606299212598426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6</v>
      </c>
      <c r="C52" s="4">
        <v>3</v>
      </c>
      <c r="D52" s="4">
        <v>6</v>
      </c>
      <c r="E52" s="4">
        <v>9</v>
      </c>
      <c r="F52" s="4">
        <v>8</v>
      </c>
      <c r="G52" s="5">
        <f>SUM(B52:F52)</f>
        <v>32</v>
      </c>
    </row>
    <row r="53" spans="1:7" x14ac:dyDescent="0.25">
      <c r="A53" s="3" t="s">
        <v>40</v>
      </c>
      <c r="B53" s="17">
        <v>2.7879486273999592</v>
      </c>
      <c r="C53" s="17">
        <v>1.3977868375072802</v>
      </c>
      <c r="D53" s="17">
        <f>D52/L$5*100</f>
        <v>2.7847396268448903</v>
      </c>
      <c r="E53" s="17">
        <f>E52/M$5*100</f>
        <v>4.1369609884578784</v>
      </c>
      <c r="F53" s="17">
        <f>F52/N$5*100</f>
        <v>3.6134021084201309</v>
      </c>
      <c r="G53" s="18">
        <f>G52/O$5*100</f>
        <v>2.9513597467733335</v>
      </c>
    </row>
    <row r="54" spans="1:7" x14ac:dyDescent="0.25">
      <c r="A54" s="12" t="s">
        <v>41</v>
      </c>
      <c r="B54" s="54">
        <v>0.21428571428571427</v>
      </c>
      <c r="C54" s="54">
        <v>0.11538461538461539</v>
      </c>
      <c r="D54" s="54">
        <f>D52/D$5</f>
        <v>0.27272727272727271</v>
      </c>
      <c r="E54" s="54">
        <f>E52/E$5</f>
        <v>0.33333333333333331</v>
      </c>
      <c r="F54" s="54">
        <f>F52/F$5</f>
        <v>0.33333333333333331</v>
      </c>
      <c r="G54" s="58">
        <f>G52/G$5</f>
        <v>0.25196850393700787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4</v>
      </c>
      <c r="C56" s="4">
        <v>3</v>
      </c>
      <c r="D56" s="4">
        <v>3</v>
      </c>
      <c r="E56" s="4">
        <v>6</v>
      </c>
      <c r="F56" s="4">
        <v>3</v>
      </c>
      <c r="G56" s="5">
        <f>SUM(B56:F56)</f>
        <v>19</v>
      </c>
    </row>
    <row r="57" spans="1:7" x14ac:dyDescent="0.25">
      <c r="A57" s="3" t="s">
        <v>43</v>
      </c>
      <c r="B57" s="17">
        <v>1.8586324182666394</v>
      </c>
      <c r="C57" s="17">
        <v>1.3977868375072802</v>
      </c>
      <c r="D57" s="17">
        <f>D56/L$5*100</f>
        <v>1.3923698134224451</v>
      </c>
      <c r="E57" s="17">
        <f>E56/M$5*100</f>
        <v>2.7579739923052524</v>
      </c>
      <c r="F57" s="17">
        <f>F56/N$5*100</f>
        <v>1.3550257906575489</v>
      </c>
      <c r="G57" s="18">
        <f>G56/O$5*100</f>
        <v>1.7523698496466666</v>
      </c>
    </row>
    <row r="58" spans="1:7" x14ac:dyDescent="0.25">
      <c r="A58" s="12" t="s">
        <v>44</v>
      </c>
      <c r="B58" s="54">
        <v>0.14285714285714285</v>
      </c>
      <c r="C58" s="54">
        <v>0.11538461538461539</v>
      </c>
      <c r="D58" s="54">
        <f>D56/D$5</f>
        <v>0.13636363636363635</v>
      </c>
      <c r="E58" s="54">
        <f>E56/E$5</f>
        <v>0.22222222222222221</v>
      </c>
      <c r="F58" s="54">
        <f>F56/F$5</f>
        <v>0.125</v>
      </c>
      <c r="G58" s="58">
        <f>G56/G$5</f>
        <v>0.14960629921259844</v>
      </c>
    </row>
    <row r="59" spans="1:7" ht="4.5" customHeight="1" x14ac:dyDescent="0.25">
      <c r="A59" s="6"/>
      <c r="B59" s="60"/>
      <c r="C59" s="60"/>
      <c r="D59" s="60"/>
      <c r="E59" s="60"/>
      <c r="F59" s="60"/>
      <c r="G59" s="6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42185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2" sqref="A2"/>
    </sheetView>
  </sheetViews>
  <sheetFormatPr defaultRowHeight="15" x14ac:dyDescent="0.25"/>
  <cols>
    <col min="1" max="1" width="10" bestFit="1" customWidth="1"/>
  </cols>
  <sheetData>
    <row r="1" spans="1:7" ht="18.75" x14ac:dyDescent="0.3">
      <c r="A1" s="82" t="s">
        <v>9</v>
      </c>
      <c r="B1" s="82"/>
      <c r="C1" s="82"/>
      <c r="D1" s="82"/>
      <c r="E1" s="82"/>
      <c r="F1" s="82"/>
      <c r="G1" s="82"/>
    </row>
    <row r="2" spans="1:7" ht="21" x14ac:dyDescent="0.35">
      <c r="B2" s="74"/>
      <c r="C2" s="75"/>
      <c r="D2" s="75"/>
      <c r="E2" s="75"/>
      <c r="F2" s="75"/>
      <c r="G2" s="35" t="s">
        <v>57</v>
      </c>
    </row>
    <row r="3" spans="1:7" x14ac:dyDescent="0.25">
      <c r="B3" s="50">
        <f>'Statewide Totals Check'!B$3</f>
        <v>2010</v>
      </c>
      <c r="C3" s="31">
        <f>'Statewide Totals Check'!C$3</f>
        <v>2011</v>
      </c>
      <c r="D3" s="31">
        <f>'Statewide Totals Check'!D$3</f>
        <v>2012</v>
      </c>
      <c r="E3" s="31">
        <f>'Statewide Totals Check'!E$3</f>
        <v>2013</v>
      </c>
      <c r="F3" s="31">
        <f>'Statewide Totals Check'!F$3</f>
        <v>2014</v>
      </c>
      <c r="G3" s="32" t="s">
        <v>1</v>
      </c>
    </row>
    <row r="4" spans="1:7" x14ac:dyDescent="0.25">
      <c r="A4" t="s">
        <v>0</v>
      </c>
      <c r="B4" s="43">
        <v>26</v>
      </c>
      <c r="C4" s="44">
        <v>28</v>
      </c>
      <c r="D4" s="44">
        <v>26</v>
      </c>
      <c r="E4" s="44">
        <v>22</v>
      </c>
      <c r="F4" s="52">
        <f>'District 1'!F5</f>
        <v>24</v>
      </c>
      <c r="G4" s="45">
        <f t="shared" ref="G4:G10" si="0">SUM(B4:F4)</f>
        <v>126</v>
      </c>
    </row>
    <row r="5" spans="1:7" x14ac:dyDescent="0.25">
      <c r="A5" t="s">
        <v>6</v>
      </c>
      <c r="B5" s="46">
        <v>19</v>
      </c>
      <c r="C5" s="4">
        <v>21</v>
      </c>
      <c r="D5" s="4">
        <v>28</v>
      </c>
      <c r="E5" s="4">
        <v>19</v>
      </c>
      <c r="F5" s="4">
        <f>'District 2'!F5</f>
        <v>28</v>
      </c>
      <c r="G5" s="5">
        <f t="shared" si="0"/>
        <v>115</v>
      </c>
    </row>
    <row r="6" spans="1:7" x14ac:dyDescent="0.25">
      <c r="A6" t="s">
        <v>5</v>
      </c>
      <c r="B6" s="46">
        <v>75</v>
      </c>
      <c r="C6" s="4">
        <v>58</v>
      </c>
      <c r="D6" s="4">
        <v>47</v>
      </c>
      <c r="E6" s="4">
        <v>52</v>
      </c>
      <c r="F6" s="4">
        <f>'District 3'!F5</f>
        <v>50</v>
      </c>
      <c r="G6" s="5">
        <f t="shared" si="0"/>
        <v>282</v>
      </c>
    </row>
    <row r="7" spans="1:7" x14ac:dyDescent="0.25">
      <c r="A7" t="s">
        <v>4</v>
      </c>
      <c r="B7" s="46">
        <v>42</v>
      </c>
      <c r="C7" s="4">
        <v>39</v>
      </c>
      <c r="D7" s="4">
        <v>26</v>
      </c>
      <c r="E7" s="4">
        <v>35</v>
      </c>
      <c r="F7" s="4">
        <f>'District 4'!F5</f>
        <v>32</v>
      </c>
      <c r="G7" s="5">
        <f t="shared" si="0"/>
        <v>174</v>
      </c>
    </row>
    <row r="8" spans="1:7" x14ac:dyDescent="0.25">
      <c r="A8" t="s">
        <v>3</v>
      </c>
      <c r="B8" s="46">
        <v>34</v>
      </c>
      <c r="C8" s="4">
        <v>34</v>
      </c>
      <c r="D8" s="4">
        <v>21</v>
      </c>
      <c r="E8" s="4">
        <v>32</v>
      </c>
      <c r="F8" s="4">
        <f>'District 5'!F5</f>
        <v>31</v>
      </c>
      <c r="G8" s="5">
        <f t="shared" si="0"/>
        <v>152</v>
      </c>
    </row>
    <row r="9" spans="1:7" x14ac:dyDescent="0.25">
      <c r="A9" t="s">
        <v>2</v>
      </c>
      <c r="B9" s="46">
        <v>30</v>
      </c>
      <c r="C9" s="4">
        <v>29</v>
      </c>
      <c r="D9" s="4">
        <v>19</v>
      </c>
      <c r="E9" s="4">
        <v>24</v>
      </c>
      <c r="F9" s="4">
        <f>'District 6'!F5</f>
        <v>21</v>
      </c>
      <c r="G9" s="5">
        <f t="shared" si="0"/>
        <v>123</v>
      </c>
    </row>
    <row r="10" spans="1:7" x14ac:dyDescent="0.25">
      <c r="A10" t="s">
        <v>7</v>
      </c>
      <c r="B10" s="47">
        <v>226</v>
      </c>
      <c r="C10" s="48">
        <v>209</v>
      </c>
      <c r="D10" s="48">
        <v>167</v>
      </c>
      <c r="E10" s="48">
        <f>SUM(E4:E9)</f>
        <v>184</v>
      </c>
      <c r="F10" s="78">
        <f>SUM(F4:F9)</f>
        <v>186</v>
      </c>
      <c r="G10" s="49">
        <f t="shared" si="0"/>
        <v>972</v>
      </c>
    </row>
    <row r="12" spans="1:7" ht="18.75" x14ac:dyDescent="0.3">
      <c r="A12" s="82" t="s">
        <v>76</v>
      </c>
      <c r="B12" s="82"/>
      <c r="C12" s="82"/>
      <c r="D12" s="82"/>
      <c r="E12" s="82"/>
      <c r="F12" s="82"/>
      <c r="G12" s="82"/>
    </row>
    <row r="13" spans="1:7" ht="21" x14ac:dyDescent="0.35">
      <c r="B13" s="74"/>
      <c r="C13" s="75"/>
      <c r="D13" s="75"/>
      <c r="E13" s="75"/>
      <c r="F13" s="75"/>
      <c r="G13" s="35" t="s">
        <v>57</v>
      </c>
    </row>
    <row r="14" spans="1:7" x14ac:dyDescent="0.25">
      <c r="B14" s="50">
        <v>2010</v>
      </c>
      <c r="C14" s="31">
        <v>2011</v>
      </c>
      <c r="D14" s="31">
        <v>2012</v>
      </c>
      <c r="E14" s="31">
        <v>2013</v>
      </c>
      <c r="F14" s="31">
        <v>2014</v>
      </c>
      <c r="G14" s="32" t="s">
        <v>1</v>
      </c>
    </row>
    <row r="15" spans="1:7" x14ac:dyDescent="0.25">
      <c r="A15" t="s">
        <v>0</v>
      </c>
      <c r="B15" s="51">
        <v>14</v>
      </c>
      <c r="C15" s="52">
        <v>20</v>
      </c>
      <c r="D15" s="52">
        <v>12</v>
      </c>
      <c r="E15" s="44">
        <v>15</v>
      </c>
      <c r="F15" s="44">
        <v>19</v>
      </c>
      <c r="G15" s="45">
        <f t="shared" ref="G15:G21" si="1">SUM(B15:F15)</f>
        <v>80</v>
      </c>
    </row>
    <row r="16" spans="1:7" x14ac:dyDescent="0.25">
      <c r="A16" t="s">
        <v>6</v>
      </c>
      <c r="B16" s="46">
        <v>16</v>
      </c>
      <c r="C16" s="4">
        <v>12</v>
      </c>
      <c r="D16" s="4">
        <v>10</v>
      </c>
      <c r="E16" s="4">
        <v>15</v>
      </c>
      <c r="F16" s="4">
        <v>22</v>
      </c>
      <c r="G16" s="5">
        <f t="shared" si="1"/>
        <v>75</v>
      </c>
    </row>
    <row r="17" spans="1:7" x14ac:dyDescent="0.25">
      <c r="A17" t="s">
        <v>5</v>
      </c>
      <c r="B17" s="46">
        <v>36</v>
      </c>
      <c r="C17" s="4">
        <v>27</v>
      </c>
      <c r="D17" s="4">
        <v>28</v>
      </c>
      <c r="E17" s="4">
        <v>35</v>
      </c>
      <c r="F17" s="4">
        <v>22</v>
      </c>
      <c r="G17" s="5">
        <f t="shared" si="1"/>
        <v>148</v>
      </c>
    </row>
    <row r="18" spans="1:7" x14ac:dyDescent="0.25">
      <c r="A18" t="s">
        <v>4</v>
      </c>
      <c r="B18" s="46">
        <v>24</v>
      </c>
      <c r="C18" s="4">
        <v>12</v>
      </c>
      <c r="D18" s="4">
        <v>23</v>
      </c>
      <c r="E18" s="4">
        <v>24</v>
      </c>
      <c r="F18" s="4">
        <v>17</v>
      </c>
      <c r="G18" s="5">
        <f t="shared" si="1"/>
        <v>100</v>
      </c>
    </row>
    <row r="19" spans="1:7" x14ac:dyDescent="0.25">
      <c r="A19" t="s">
        <v>3</v>
      </c>
      <c r="B19" s="46">
        <v>19</v>
      </c>
      <c r="C19" s="4">
        <v>12</v>
      </c>
      <c r="D19" s="4">
        <v>21</v>
      </c>
      <c r="E19" s="4">
        <v>29</v>
      </c>
      <c r="F19" s="4">
        <v>19</v>
      </c>
      <c r="G19" s="5">
        <f t="shared" si="1"/>
        <v>100</v>
      </c>
    </row>
    <row r="20" spans="1:7" x14ac:dyDescent="0.25">
      <c r="A20" t="s">
        <v>2</v>
      </c>
      <c r="B20" s="46">
        <v>16</v>
      </c>
      <c r="C20" s="4">
        <v>8</v>
      </c>
      <c r="D20" s="4">
        <v>13</v>
      </c>
      <c r="E20" s="4">
        <v>6</v>
      </c>
      <c r="F20" s="4">
        <v>12</v>
      </c>
      <c r="G20" s="5">
        <f t="shared" si="1"/>
        <v>55</v>
      </c>
    </row>
    <row r="21" spans="1:7" x14ac:dyDescent="0.25">
      <c r="A21" t="s">
        <v>7</v>
      </c>
      <c r="B21" s="47">
        <v>125</v>
      </c>
      <c r="C21" s="48">
        <v>91</v>
      </c>
      <c r="D21" s="48">
        <v>107</v>
      </c>
      <c r="E21" s="48">
        <v>124</v>
      </c>
      <c r="F21" s="48">
        <f>SUM(F15:F20)</f>
        <v>111</v>
      </c>
      <c r="G21" s="49">
        <f t="shared" si="1"/>
        <v>558</v>
      </c>
    </row>
    <row r="23" spans="1:7" ht="18.75" x14ac:dyDescent="0.3">
      <c r="A23" s="82" t="s">
        <v>75</v>
      </c>
      <c r="B23" s="82"/>
      <c r="C23" s="82"/>
      <c r="D23" s="82"/>
      <c r="E23" s="82"/>
      <c r="F23" s="82"/>
      <c r="G23" s="82"/>
    </row>
    <row r="24" spans="1:7" ht="21" x14ac:dyDescent="0.35">
      <c r="B24" s="72"/>
      <c r="C24" s="73"/>
      <c r="D24" s="73"/>
      <c r="E24" s="73"/>
      <c r="F24" s="73"/>
      <c r="G24" s="35" t="s">
        <v>57</v>
      </c>
    </row>
    <row r="25" spans="1:7" x14ac:dyDescent="0.25">
      <c r="B25" s="50">
        <f>B3</f>
        <v>2010</v>
      </c>
      <c r="C25" s="31">
        <f t="shared" ref="C25:F25" si="2">C3</f>
        <v>2011</v>
      </c>
      <c r="D25" s="31">
        <f t="shared" si="2"/>
        <v>2012</v>
      </c>
      <c r="E25" s="31">
        <f t="shared" si="2"/>
        <v>2013</v>
      </c>
      <c r="F25" s="31">
        <f t="shared" si="2"/>
        <v>2014</v>
      </c>
      <c r="G25" s="42" t="s">
        <v>1</v>
      </c>
    </row>
    <row r="26" spans="1:7" x14ac:dyDescent="0.25">
      <c r="A26" t="s">
        <v>0</v>
      </c>
      <c r="B26" s="53">
        <f>B15/B4</f>
        <v>0.53846153846153844</v>
      </c>
      <c r="C26" s="55">
        <f t="shared" ref="C26:G26" si="3">C15/C4</f>
        <v>0.7142857142857143</v>
      </c>
      <c r="D26" s="55">
        <f t="shared" si="3"/>
        <v>0.46153846153846156</v>
      </c>
      <c r="E26" s="55">
        <f t="shared" si="3"/>
        <v>0.68181818181818177</v>
      </c>
      <c r="F26" s="55">
        <f t="shared" si="3"/>
        <v>0.79166666666666663</v>
      </c>
      <c r="G26" s="56">
        <f t="shared" si="3"/>
        <v>0.63492063492063489</v>
      </c>
    </row>
    <row r="27" spans="1:7" x14ac:dyDescent="0.25">
      <c r="A27" t="s">
        <v>6</v>
      </c>
      <c r="B27" s="57">
        <f t="shared" ref="B27:G27" si="4">B16/B5</f>
        <v>0.84210526315789469</v>
      </c>
      <c r="C27" s="54">
        <f t="shared" si="4"/>
        <v>0.5714285714285714</v>
      </c>
      <c r="D27" s="54">
        <f t="shared" si="4"/>
        <v>0.35714285714285715</v>
      </c>
      <c r="E27" s="54">
        <f t="shared" si="4"/>
        <v>0.78947368421052633</v>
      </c>
      <c r="F27" s="54">
        <f t="shared" si="4"/>
        <v>0.7857142857142857</v>
      </c>
      <c r="G27" s="58">
        <f t="shared" si="4"/>
        <v>0.65217391304347827</v>
      </c>
    </row>
    <row r="28" spans="1:7" x14ac:dyDescent="0.25">
      <c r="A28" t="s">
        <v>5</v>
      </c>
      <c r="B28" s="57">
        <f t="shared" ref="B28:G28" si="5">B17/B6</f>
        <v>0.48</v>
      </c>
      <c r="C28" s="54">
        <f t="shared" si="5"/>
        <v>0.46551724137931033</v>
      </c>
      <c r="D28" s="54">
        <f t="shared" si="5"/>
        <v>0.5957446808510638</v>
      </c>
      <c r="E28" s="54">
        <f t="shared" si="5"/>
        <v>0.67307692307692313</v>
      </c>
      <c r="F28" s="54">
        <f t="shared" si="5"/>
        <v>0.44</v>
      </c>
      <c r="G28" s="58">
        <f t="shared" si="5"/>
        <v>0.52482269503546097</v>
      </c>
    </row>
    <row r="29" spans="1:7" x14ac:dyDescent="0.25">
      <c r="A29" t="s">
        <v>4</v>
      </c>
      <c r="B29" s="57">
        <f t="shared" ref="B29:G29" si="6">B18/B7</f>
        <v>0.5714285714285714</v>
      </c>
      <c r="C29" s="54">
        <f t="shared" si="6"/>
        <v>0.30769230769230771</v>
      </c>
      <c r="D29" s="54">
        <f t="shared" si="6"/>
        <v>0.88461538461538458</v>
      </c>
      <c r="E29" s="54">
        <f t="shared" si="6"/>
        <v>0.68571428571428572</v>
      </c>
      <c r="F29" s="54">
        <f t="shared" si="6"/>
        <v>0.53125</v>
      </c>
      <c r="G29" s="58">
        <f t="shared" si="6"/>
        <v>0.57471264367816088</v>
      </c>
    </row>
    <row r="30" spans="1:7" x14ac:dyDescent="0.25">
      <c r="A30" t="s">
        <v>3</v>
      </c>
      <c r="B30" s="57">
        <f t="shared" ref="B30:G30" si="7">B19/B8</f>
        <v>0.55882352941176472</v>
      </c>
      <c r="C30" s="54">
        <f t="shared" si="7"/>
        <v>0.35294117647058826</v>
      </c>
      <c r="D30" s="54">
        <f t="shared" si="7"/>
        <v>1</v>
      </c>
      <c r="E30" s="54">
        <f t="shared" si="7"/>
        <v>0.90625</v>
      </c>
      <c r="F30" s="54">
        <f t="shared" si="7"/>
        <v>0.61290322580645162</v>
      </c>
      <c r="G30" s="58">
        <f t="shared" si="7"/>
        <v>0.65789473684210531</v>
      </c>
    </row>
    <row r="31" spans="1:7" x14ac:dyDescent="0.25">
      <c r="A31" t="s">
        <v>2</v>
      </c>
      <c r="B31" s="57">
        <f t="shared" ref="B31:G31" si="8">B20/B9</f>
        <v>0.53333333333333333</v>
      </c>
      <c r="C31" s="54">
        <f t="shared" si="8"/>
        <v>0.27586206896551724</v>
      </c>
      <c r="D31" s="54">
        <f t="shared" si="8"/>
        <v>0.68421052631578949</v>
      </c>
      <c r="E31" s="54">
        <f t="shared" si="8"/>
        <v>0.25</v>
      </c>
      <c r="F31" s="54">
        <f t="shared" si="8"/>
        <v>0.5714285714285714</v>
      </c>
      <c r="G31" s="58">
        <f t="shared" si="8"/>
        <v>0.44715447154471544</v>
      </c>
    </row>
    <row r="32" spans="1:7" x14ac:dyDescent="0.25">
      <c r="A32" t="s">
        <v>7</v>
      </c>
      <c r="B32" s="59">
        <f t="shared" ref="B32:G32" si="9">B21/B10</f>
        <v>0.55309734513274333</v>
      </c>
      <c r="C32" s="60">
        <f t="shared" si="9"/>
        <v>0.4354066985645933</v>
      </c>
      <c r="D32" s="60">
        <f t="shared" si="9"/>
        <v>0.64071856287425155</v>
      </c>
      <c r="E32" s="60">
        <f t="shared" si="9"/>
        <v>0.67391304347826086</v>
      </c>
      <c r="F32" s="60">
        <f t="shared" si="9"/>
        <v>0.59677419354838712</v>
      </c>
      <c r="G32" s="61">
        <f t="shared" si="9"/>
        <v>0.57407407407407407</v>
      </c>
    </row>
  </sheetData>
  <mergeCells count="3">
    <mergeCell ref="A1:G1"/>
    <mergeCell ref="A12:G12"/>
    <mergeCell ref="A23:G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"/>
  <sheetViews>
    <sheetView workbookViewId="0">
      <selection activeCell="A3" sqref="A3"/>
    </sheetView>
  </sheetViews>
  <sheetFormatPr defaultRowHeight="15" x14ac:dyDescent="0.25"/>
  <cols>
    <col min="3" max="3" width="18.5703125" bestFit="1" customWidth="1"/>
    <col min="4" max="4" width="12" bestFit="1" customWidth="1"/>
  </cols>
  <sheetData>
    <row r="4" spans="1:6" x14ac:dyDescent="0.25">
      <c r="A4" t="s">
        <v>95</v>
      </c>
    </row>
    <row r="5" spans="1:6" x14ac:dyDescent="0.25">
      <c r="A5" t="s">
        <v>91</v>
      </c>
      <c r="B5" s="1" t="s">
        <v>92</v>
      </c>
      <c r="C5" s="1" t="s">
        <v>98</v>
      </c>
      <c r="D5" s="1" t="s">
        <v>10</v>
      </c>
    </row>
    <row r="6" spans="1:6" x14ac:dyDescent="0.25">
      <c r="A6">
        <v>1</v>
      </c>
      <c r="B6" s="70">
        <f>'District 1'!G20</f>
        <v>63</v>
      </c>
      <c r="C6" s="71">
        <f>'District 1'!G22</f>
        <v>0.49606299212598426</v>
      </c>
      <c r="D6" s="39">
        <f>'District 1'!G21</f>
        <v>5.8104895014600002</v>
      </c>
    </row>
    <row r="7" spans="1:6" x14ac:dyDescent="0.25">
      <c r="A7">
        <v>2</v>
      </c>
      <c r="B7" s="70">
        <f>'District 2'!G20</f>
        <v>55</v>
      </c>
      <c r="C7" s="71">
        <f>'District 2'!G22</f>
        <v>0.43650793650793651</v>
      </c>
      <c r="D7" s="39">
        <f>'District 2'!G21</f>
        <v>10.343225845276624</v>
      </c>
    </row>
    <row r="8" spans="1:6" x14ac:dyDescent="0.25">
      <c r="A8">
        <v>3</v>
      </c>
      <c r="B8" s="70">
        <f>'District 3'!G20</f>
        <v>121</v>
      </c>
      <c r="C8" s="71">
        <f>'District 3'!G22</f>
        <v>0.43525179856115109</v>
      </c>
      <c r="D8" s="39">
        <f>'District 3'!G21</f>
        <v>3.4025982352607036</v>
      </c>
      <c r="F8" t="s">
        <v>93</v>
      </c>
    </row>
    <row r="9" spans="1:6" x14ac:dyDescent="0.25">
      <c r="A9">
        <v>4</v>
      </c>
      <c r="B9" s="70">
        <f>'District 4'!G20</f>
        <v>49</v>
      </c>
      <c r="C9" s="71">
        <f>'District 4'!G22</f>
        <v>0.29341317365269459</v>
      </c>
      <c r="D9" s="39">
        <f>'District 4'!G21</f>
        <v>5.2356188768635867</v>
      </c>
    </row>
    <row r="10" spans="1:6" x14ac:dyDescent="0.25">
      <c r="A10">
        <v>5</v>
      </c>
      <c r="B10" s="70">
        <f>'District 5'!G20</f>
        <v>71</v>
      </c>
      <c r="C10" s="71">
        <f>'District 5'!G22</f>
        <v>0.47019867549668876</v>
      </c>
      <c r="D10" s="39">
        <f>'District 5'!G21</f>
        <v>8.5235321517236748</v>
      </c>
    </row>
    <row r="11" spans="1:6" x14ac:dyDescent="0.25">
      <c r="A11">
        <v>6</v>
      </c>
      <c r="B11" s="70">
        <f>'District 6'!G20</f>
        <v>44</v>
      </c>
      <c r="C11" s="71">
        <f>'District 6'!G22</f>
        <v>0.4</v>
      </c>
      <c r="D11" s="39">
        <f>'District 6'!G21</f>
        <v>4.2060063682760056</v>
      </c>
    </row>
    <row r="13" spans="1:6" x14ac:dyDescent="0.25">
      <c r="A13" t="s">
        <v>96</v>
      </c>
    </row>
    <row r="14" spans="1:6" x14ac:dyDescent="0.25">
      <c r="A14" t="s">
        <v>91</v>
      </c>
      <c r="B14" s="1" t="s">
        <v>92</v>
      </c>
      <c r="C14" s="1" t="s">
        <v>98</v>
      </c>
      <c r="D14" s="1" t="s">
        <v>10</v>
      </c>
    </row>
    <row r="15" spans="1:6" x14ac:dyDescent="0.25">
      <c r="A15">
        <v>1</v>
      </c>
      <c r="B15" s="70">
        <f>'District 1'!G16</f>
        <v>40</v>
      </c>
      <c r="C15" s="71">
        <f>'District 1'!G18</f>
        <v>0.31496062992125984</v>
      </c>
      <c r="D15" s="39">
        <f>'District 1'!G17</f>
        <v>3.6891996834666667</v>
      </c>
    </row>
    <row r="16" spans="1:6" x14ac:dyDescent="0.25">
      <c r="A16">
        <v>2</v>
      </c>
      <c r="B16" s="70">
        <f>'District 2'!G16</f>
        <v>59</v>
      </c>
      <c r="C16" s="71">
        <f>'District 2'!G18</f>
        <v>0.46825396825396826</v>
      </c>
      <c r="D16" s="39">
        <f>'District 2'!G17</f>
        <v>11.095460452205835</v>
      </c>
    </row>
    <row r="17" spans="1:4" x14ac:dyDescent="0.25">
      <c r="A17">
        <v>3</v>
      </c>
      <c r="B17" s="70">
        <f>'District 3'!G16</f>
        <v>83</v>
      </c>
      <c r="C17" s="71">
        <f>'District 3'!G18</f>
        <v>0.29856115107913667</v>
      </c>
      <c r="D17" s="39">
        <f>'District 3'!G17</f>
        <v>2.3340136655094086</v>
      </c>
    </row>
    <row r="18" spans="1:4" x14ac:dyDescent="0.25">
      <c r="A18">
        <v>4</v>
      </c>
      <c r="B18" s="70">
        <f>'District 4'!G16</f>
        <v>66</v>
      </c>
      <c r="C18" s="71">
        <f>'District 4'!G18</f>
        <v>0.39520958083832336</v>
      </c>
      <c r="D18" s="39">
        <f>'District 4'!G17</f>
        <v>7.0520580790407505</v>
      </c>
    </row>
    <row r="19" spans="1:4" x14ac:dyDescent="0.25">
      <c r="A19">
        <v>5</v>
      </c>
      <c r="B19" s="70">
        <f>'District 5'!G16</f>
        <v>83</v>
      </c>
      <c r="C19" s="71">
        <f>'District 5'!G18</f>
        <v>0.54966887417218546</v>
      </c>
      <c r="D19" s="39">
        <f>'District 5'!G17</f>
        <v>9.9641291351135912</v>
      </c>
    </row>
    <row r="20" spans="1:4" x14ac:dyDescent="0.25">
      <c r="A20">
        <v>6</v>
      </c>
      <c r="B20" s="70">
        <f>'District 6'!G16</f>
        <v>61</v>
      </c>
      <c r="C20" s="71">
        <f>'District 6'!G18</f>
        <v>0.55454545454545456</v>
      </c>
      <c r="D20" s="39">
        <f>'District 6'!G17</f>
        <v>5.8310542832917349</v>
      </c>
    </row>
    <row r="22" spans="1:4" x14ac:dyDescent="0.25">
      <c r="A22" t="s">
        <v>97</v>
      </c>
    </row>
    <row r="23" spans="1:4" x14ac:dyDescent="0.25">
      <c r="A23" t="s">
        <v>91</v>
      </c>
      <c r="B23" s="1" t="s">
        <v>92</v>
      </c>
      <c r="C23" s="1" t="s">
        <v>98</v>
      </c>
      <c r="D23" s="1" t="s">
        <v>10</v>
      </c>
    </row>
    <row r="24" spans="1:4" x14ac:dyDescent="0.25">
      <c r="A24">
        <v>1</v>
      </c>
      <c r="B24" s="70">
        <f>'District 1'!G8</f>
        <v>48</v>
      </c>
      <c r="C24" s="71">
        <f>'District 1'!G10</f>
        <v>0.37795275590551181</v>
      </c>
      <c r="D24" s="39">
        <f>'District 1'!G9</f>
        <v>4.4270396201600004</v>
      </c>
    </row>
    <row r="25" spans="1:4" x14ac:dyDescent="0.25">
      <c r="A25">
        <v>2</v>
      </c>
      <c r="B25" s="70">
        <f>'District 2'!G8</f>
        <v>44</v>
      </c>
      <c r="C25" s="71">
        <f>'District 2'!G10</f>
        <v>0.34920634920634919</v>
      </c>
      <c r="D25" s="39">
        <f>'District 2'!G9</f>
        <v>8.2745806762212997</v>
      </c>
    </row>
    <row r="26" spans="1:4" x14ac:dyDescent="0.25">
      <c r="A26">
        <v>3</v>
      </c>
      <c r="B26" s="70">
        <f>'District 3'!G8</f>
        <v>108</v>
      </c>
      <c r="C26" s="71">
        <f>'District 3'!G10</f>
        <v>0.38848920863309355</v>
      </c>
      <c r="D26" s="39">
        <f>'District 3'!G9</f>
        <v>3.0370298298194713</v>
      </c>
    </row>
    <row r="27" spans="1:4" x14ac:dyDescent="0.25">
      <c r="A27">
        <v>4</v>
      </c>
      <c r="B27" s="70">
        <f>'District 4'!G8</f>
        <v>69</v>
      </c>
      <c r="C27" s="71">
        <f>'District 4'!G10</f>
        <v>0.41317365269461076</v>
      </c>
      <c r="D27" s="39">
        <f>'District 4'!G9</f>
        <v>7.3726061735426018</v>
      </c>
    </row>
    <row r="28" spans="1:4" x14ac:dyDescent="0.25">
      <c r="A28">
        <v>5</v>
      </c>
      <c r="B28" s="70">
        <f>'District 5'!G8</f>
        <v>56</v>
      </c>
      <c r="C28" s="71">
        <f>'District 5'!G10</f>
        <v>0.37086092715231789</v>
      </c>
      <c r="D28" s="39">
        <f>'District 5'!G9</f>
        <v>6.7227859224862785</v>
      </c>
    </row>
    <row r="29" spans="1:4" x14ac:dyDescent="0.25">
      <c r="A29">
        <v>6</v>
      </c>
      <c r="B29" s="70">
        <f>'District 6'!G8</f>
        <v>49</v>
      </c>
      <c r="C29" s="71">
        <f>'District 6'!G10</f>
        <v>0.44545454545454544</v>
      </c>
      <c r="D29" s="39">
        <f>'District 6'!G9</f>
        <v>4.6839616373982791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A2" sqref="A2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48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64">
        <f>G5/'Statewide Totals Check'!G5</f>
        <v>0.13138686131386862</v>
      </c>
      <c r="J2" t="s">
        <v>78</v>
      </c>
    </row>
    <row r="3" spans="1:15" x14ac:dyDescent="0.25">
      <c r="A3" s="30"/>
      <c r="B3" s="31">
        <v>2010</v>
      </c>
      <c r="C3" s="31">
        <v>2011</v>
      </c>
      <c r="D3" s="31">
        <v>2012</v>
      </c>
      <c r="E3" s="31">
        <v>2013</v>
      </c>
      <c r="F3" s="31">
        <v>2014</v>
      </c>
      <c r="G3" s="32" t="s">
        <v>1</v>
      </c>
      <c r="J3" s="1">
        <v>2010</v>
      </c>
      <c r="K3" s="1">
        <v>2011</v>
      </c>
      <c r="L3" s="1">
        <v>2012</v>
      </c>
      <c r="M3" s="1">
        <v>2013</v>
      </c>
      <c r="N3" s="1">
        <v>2014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21</v>
      </c>
      <c r="C5" s="4">
        <v>28</v>
      </c>
      <c r="D5" s="4">
        <v>19</v>
      </c>
      <c r="E5" s="4">
        <v>30</v>
      </c>
      <c r="F5" s="4">
        <v>28</v>
      </c>
      <c r="G5" s="5">
        <f>SUM(B5:F5)</f>
        <v>126</v>
      </c>
      <c r="I5" t="s">
        <v>11</v>
      </c>
      <c r="J5">
        <v>105.40899999999999</v>
      </c>
      <c r="K5">
        <v>106.217</v>
      </c>
      <c r="L5">
        <v>106.50200000000001</v>
      </c>
      <c r="M5">
        <v>106.58799999999999</v>
      </c>
      <c r="N5">
        <v>107.033</v>
      </c>
      <c r="O5">
        <f>SUM(J5:N5)</f>
        <v>531.74900000000002</v>
      </c>
    </row>
    <row r="6" spans="1:15" x14ac:dyDescent="0.25">
      <c r="A6" s="3" t="s">
        <v>10</v>
      </c>
      <c r="B6" s="17">
        <v>19.922397518238483</v>
      </c>
      <c r="C6" s="17">
        <v>26.361128632893038</v>
      </c>
      <c r="D6" s="17">
        <f>D5/L$5*100</f>
        <v>17.84004056261854</v>
      </c>
      <c r="E6" s="17">
        <f>E5/M$5*100</f>
        <v>28.145757496153418</v>
      </c>
      <c r="F6" s="17">
        <f>F5/N$5*100</f>
        <v>26.160156213504248</v>
      </c>
      <c r="G6" s="18">
        <f>G5/O$5*100</f>
        <v>23.695390118270083</v>
      </c>
      <c r="I6" t="s">
        <v>77</v>
      </c>
      <c r="O6" s="68">
        <f>O5/'Statewide Totals Check'!O5</f>
        <v>6.6575903746900159E-2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8</v>
      </c>
      <c r="C8" s="4">
        <v>10</v>
      </c>
      <c r="D8" s="4">
        <v>5</v>
      </c>
      <c r="E8" s="4">
        <v>16</v>
      </c>
      <c r="F8" s="4">
        <v>5</v>
      </c>
      <c r="G8" s="5">
        <f>SUM(B8:F8)</f>
        <v>44</v>
      </c>
    </row>
    <row r="9" spans="1:15" x14ac:dyDescent="0.25">
      <c r="A9" s="3" t="s">
        <v>17</v>
      </c>
      <c r="B9" s="17">
        <v>7.5894847688527554</v>
      </c>
      <c r="C9" s="17">
        <v>9.4146887974617997</v>
      </c>
      <c r="D9" s="17">
        <f>D8/L$5*100</f>
        <v>4.6947475164785635</v>
      </c>
      <c r="E9" s="17">
        <f>E8/M$5*100</f>
        <v>15.011070664615152</v>
      </c>
      <c r="F9" s="17">
        <f>F8/N$5*100</f>
        <v>4.6714564666971867</v>
      </c>
      <c r="G9" s="18">
        <f>G8/O$5*100</f>
        <v>8.2745806762212997</v>
      </c>
    </row>
    <row r="10" spans="1:15" x14ac:dyDescent="0.25">
      <c r="A10" s="12" t="s">
        <v>13</v>
      </c>
      <c r="B10" s="54">
        <v>0.38095238095238093</v>
      </c>
      <c r="C10" s="54">
        <v>0.35714285714285715</v>
      </c>
      <c r="D10" s="54">
        <f>D8/D$5</f>
        <v>0.26315789473684209</v>
      </c>
      <c r="E10" s="54">
        <f>E8/E$5</f>
        <v>0.53333333333333333</v>
      </c>
      <c r="F10" s="54">
        <f>F8/F$5</f>
        <v>0.17857142857142858</v>
      </c>
      <c r="G10" s="14">
        <f>G8/G$5</f>
        <v>0.34920634920634919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9</v>
      </c>
      <c r="C12" s="4">
        <v>8</v>
      </c>
      <c r="D12" s="4">
        <v>5</v>
      </c>
      <c r="E12" s="4">
        <v>1</v>
      </c>
      <c r="F12" s="4">
        <v>14</v>
      </c>
      <c r="G12" s="5">
        <f>SUM(B12:F12)</f>
        <v>37</v>
      </c>
    </row>
    <row r="13" spans="1:15" x14ac:dyDescent="0.25">
      <c r="A13" s="3" t="s">
        <v>88</v>
      </c>
      <c r="B13" s="24">
        <v>8.538170364959349</v>
      </c>
      <c r="C13" s="24">
        <v>7.5317510379694408</v>
      </c>
      <c r="D13" s="24">
        <f>D12/L$5*100</f>
        <v>4.6947475164785635</v>
      </c>
      <c r="E13" s="24">
        <f>E12/M$5*100</f>
        <v>0.93819191653844702</v>
      </c>
      <c r="F13" s="24">
        <f>F12/N$5*100</f>
        <v>13.080078106752124</v>
      </c>
      <c r="G13" s="25">
        <f>G12/O$5*100</f>
        <v>6.9581701140951839</v>
      </c>
    </row>
    <row r="14" spans="1:15" x14ac:dyDescent="0.25">
      <c r="A14" s="12" t="s">
        <v>20</v>
      </c>
      <c r="B14" s="15">
        <v>0.42857142857142855</v>
      </c>
      <c r="C14" s="15">
        <v>0.2857142857142857</v>
      </c>
      <c r="D14" s="15">
        <f>D12/D$5</f>
        <v>0.26315789473684209</v>
      </c>
      <c r="E14" s="15">
        <f>E12/E$5</f>
        <v>3.3333333333333333E-2</v>
      </c>
      <c r="F14" s="15">
        <f>F12/F$5</f>
        <v>0.5</v>
      </c>
      <c r="G14" s="36">
        <f>G12/G$5</f>
        <v>0.29365079365079366</v>
      </c>
      <c r="N14" s="16"/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8</v>
      </c>
      <c r="C16" s="23">
        <v>15</v>
      </c>
      <c r="D16" s="23">
        <v>9</v>
      </c>
      <c r="E16" s="23">
        <v>16</v>
      </c>
      <c r="F16" s="23">
        <v>11</v>
      </c>
      <c r="G16" s="5">
        <f>SUM(B16:F16)</f>
        <v>59</v>
      </c>
    </row>
    <row r="17" spans="1:7" s="16" customFormat="1" x14ac:dyDescent="0.25">
      <c r="A17" s="22" t="s">
        <v>19</v>
      </c>
      <c r="B17" s="24">
        <v>7.5894847688527554</v>
      </c>
      <c r="C17" s="24">
        <v>14.122033196192699</v>
      </c>
      <c r="D17" s="24">
        <f>D16/L$5*100</f>
        <v>8.4505455296614151</v>
      </c>
      <c r="E17" s="24">
        <f>E16/M$5*100</f>
        <v>15.011070664615152</v>
      </c>
      <c r="F17" s="24">
        <f>F16/N$5*100</f>
        <v>10.27720422673381</v>
      </c>
      <c r="G17" s="25">
        <f>G16/O$5*100</f>
        <v>11.095460452205835</v>
      </c>
    </row>
    <row r="18" spans="1:7" x14ac:dyDescent="0.25">
      <c r="A18" s="3" t="s">
        <v>81</v>
      </c>
      <c r="B18" s="54">
        <v>0.38095238095238093</v>
      </c>
      <c r="C18" s="54">
        <v>0.5357142857142857</v>
      </c>
      <c r="D18" s="54">
        <f>D16/D$5</f>
        <v>0.47368421052631576</v>
      </c>
      <c r="E18" s="54">
        <f>E16/E$5</f>
        <v>0.53333333333333333</v>
      </c>
      <c r="F18" s="54">
        <f>F16/F$5</f>
        <v>0.39285714285714285</v>
      </c>
      <c r="G18" s="14">
        <f>G16/G$5</f>
        <v>0.46825396825396826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7</v>
      </c>
      <c r="C20" s="4">
        <v>11</v>
      </c>
      <c r="D20" s="4">
        <v>7</v>
      </c>
      <c r="E20" s="4">
        <v>19</v>
      </c>
      <c r="F20" s="4">
        <v>11</v>
      </c>
      <c r="G20" s="5">
        <f>SUM(B20:F20)</f>
        <v>55</v>
      </c>
    </row>
    <row r="21" spans="1:7" x14ac:dyDescent="0.25">
      <c r="A21" s="3" t="s">
        <v>15</v>
      </c>
      <c r="B21" s="17">
        <v>6.6407991727461608</v>
      </c>
      <c r="C21" s="17">
        <v>10.35615767720798</v>
      </c>
      <c r="D21" s="17">
        <f>D20/L$5*100</f>
        <v>6.5726465230699889</v>
      </c>
      <c r="E21" s="17">
        <f>E20/M$5*100</f>
        <v>17.825646414230494</v>
      </c>
      <c r="F21" s="17">
        <f>F20/N$5*100</f>
        <v>10.27720422673381</v>
      </c>
      <c r="G21" s="18">
        <f>G20/O$5*100</f>
        <v>10.343225845276624</v>
      </c>
    </row>
    <row r="22" spans="1:7" x14ac:dyDescent="0.25">
      <c r="A22" s="12" t="s">
        <v>12</v>
      </c>
      <c r="B22" s="54">
        <v>0.33333333333333331</v>
      </c>
      <c r="C22" s="54">
        <v>0.39285714285714285</v>
      </c>
      <c r="D22" s="54">
        <f>D20/D$5</f>
        <v>0.36842105263157893</v>
      </c>
      <c r="E22" s="54">
        <f>E20/E$5</f>
        <v>0.6333333333333333</v>
      </c>
      <c r="F22" s="54">
        <f>F20/F$5</f>
        <v>0.39285714285714285</v>
      </c>
      <c r="G22" s="14">
        <f>G20/G$5</f>
        <v>0.43650793650793651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2</v>
      </c>
      <c r="C24" s="4">
        <v>7</v>
      </c>
      <c r="D24" s="4">
        <v>0</v>
      </c>
      <c r="E24" s="4">
        <v>4</v>
      </c>
      <c r="F24" s="4">
        <v>1</v>
      </c>
      <c r="G24" s="5">
        <f>SUM(B24:F24)</f>
        <v>14</v>
      </c>
    </row>
    <row r="25" spans="1:7" x14ac:dyDescent="0.25">
      <c r="A25" s="3" t="s">
        <v>21</v>
      </c>
      <c r="B25" s="17">
        <v>1.8973711922131888</v>
      </c>
      <c r="C25" s="17">
        <v>6.5902821582232596</v>
      </c>
      <c r="D25" s="17">
        <f>D24/L$5*100</f>
        <v>0</v>
      </c>
      <c r="E25" s="17">
        <f>E24/M$5*100</f>
        <v>3.7527676661537881</v>
      </c>
      <c r="F25" s="17">
        <f>F24/N$5*100</f>
        <v>0.93429129333943739</v>
      </c>
      <c r="G25" s="18">
        <f>G24/O$5*100</f>
        <v>2.6328211242522315</v>
      </c>
    </row>
    <row r="26" spans="1:7" x14ac:dyDescent="0.25">
      <c r="A26" s="12" t="s">
        <v>22</v>
      </c>
      <c r="B26" s="54">
        <v>9.5238095238095233E-2</v>
      </c>
      <c r="C26" s="54">
        <v>0.25</v>
      </c>
      <c r="D26" s="54">
        <f>D24/D$5</f>
        <v>0</v>
      </c>
      <c r="E26" s="54">
        <f>E24/E$5</f>
        <v>0.13333333333333333</v>
      </c>
      <c r="F26" s="54">
        <f>F24/F$5</f>
        <v>3.5714285714285712E-2</v>
      </c>
      <c r="G26" s="14">
        <f>G24/G$5</f>
        <v>0.1111111111111111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6</v>
      </c>
      <c r="C28" s="4">
        <v>5</v>
      </c>
      <c r="D28" s="4">
        <v>4</v>
      </c>
      <c r="E28" s="4">
        <v>6</v>
      </c>
      <c r="F28" s="4">
        <v>9</v>
      </c>
      <c r="G28" s="5">
        <f>SUM(B28:F28)</f>
        <v>30</v>
      </c>
    </row>
    <row r="29" spans="1:7" x14ac:dyDescent="0.25">
      <c r="A29" s="3" t="s">
        <v>25</v>
      </c>
      <c r="B29" s="17">
        <v>5.6921135766395663</v>
      </c>
      <c r="C29" s="17">
        <v>4.7073443987308998</v>
      </c>
      <c r="D29" s="17">
        <f>D28/L$5*100</f>
        <v>3.7557980131828503</v>
      </c>
      <c r="E29" s="17">
        <f>E28/M$5*100</f>
        <v>5.6291514992306828</v>
      </c>
      <c r="F29" s="17">
        <f>F28/N$5*100</f>
        <v>8.4086216400549354</v>
      </c>
      <c r="G29" s="18">
        <f>G28/O$5*100</f>
        <v>5.6417595519690682</v>
      </c>
    </row>
    <row r="30" spans="1:7" x14ac:dyDescent="0.25">
      <c r="A30" s="12" t="s">
        <v>26</v>
      </c>
      <c r="B30" s="54">
        <v>0.2857142857142857</v>
      </c>
      <c r="C30" s="54">
        <v>0.17857142857142858</v>
      </c>
      <c r="D30" s="54">
        <f>D28/D$5</f>
        <v>0.21052631578947367</v>
      </c>
      <c r="E30" s="54">
        <f>E28/E$5</f>
        <v>0.2</v>
      </c>
      <c r="F30" s="54">
        <f>F28/F$5</f>
        <v>0.32142857142857145</v>
      </c>
      <c r="G30" s="14">
        <f>G28/G$5</f>
        <v>0.23809523809523808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0</v>
      </c>
      <c r="C32" s="4">
        <v>5</v>
      </c>
      <c r="D32" s="4">
        <v>3</v>
      </c>
      <c r="E32" s="4">
        <v>2</v>
      </c>
      <c r="F32" s="4">
        <v>1</v>
      </c>
      <c r="G32" s="5">
        <f>SUM(B32:F32)</f>
        <v>11</v>
      </c>
    </row>
    <row r="33" spans="1:7" x14ac:dyDescent="0.25">
      <c r="A33" s="3" t="s">
        <v>28</v>
      </c>
      <c r="B33" s="17">
        <v>0</v>
      </c>
      <c r="C33" s="17">
        <v>4.7073443987308998</v>
      </c>
      <c r="D33" s="17">
        <f>D32/L$5*100</f>
        <v>2.8168485098871381</v>
      </c>
      <c r="E33" s="17">
        <f>E32/M$5*100</f>
        <v>1.876383833076894</v>
      </c>
      <c r="F33" s="17">
        <f>F32/N$5*100</f>
        <v>0.93429129333943739</v>
      </c>
      <c r="G33" s="18">
        <f>G32/O$5*100</f>
        <v>2.0686451690553249</v>
      </c>
    </row>
    <row r="34" spans="1:7" x14ac:dyDescent="0.25">
      <c r="A34" s="12" t="s">
        <v>45</v>
      </c>
      <c r="B34" s="54">
        <v>0</v>
      </c>
      <c r="C34" s="54">
        <v>0.17857142857142858</v>
      </c>
      <c r="D34" s="54">
        <f>D32/D$5</f>
        <v>0.15789473684210525</v>
      </c>
      <c r="E34" s="54">
        <f>E32/E$5</f>
        <v>6.6666666666666666E-2</v>
      </c>
      <c r="F34" s="54">
        <f>F32/F$5</f>
        <v>3.5714285714285712E-2</v>
      </c>
      <c r="G34" s="14">
        <f>G32/G$5</f>
        <v>8.7301587301587297E-2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5">
        <f>SUM(B36:F36)</f>
        <v>0</v>
      </c>
    </row>
    <row r="37" spans="1:7" x14ac:dyDescent="0.25">
      <c r="A37" s="3" t="s">
        <v>30</v>
      </c>
      <c r="B37" s="17">
        <v>0</v>
      </c>
      <c r="C37" s="17">
        <v>0</v>
      </c>
      <c r="D37" s="17">
        <f>D36/L$5*100</f>
        <v>0</v>
      </c>
      <c r="E37" s="17">
        <f>E36/M$5*100</f>
        <v>0</v>
      </c>
      <c r="F37" s="17">
        <f>F36/N$5*100</f>
        <v>0</v>
      </c>
      <c r="G37" s="18">
        <f>G36/O$5*100</f>
        <v>0</v>
      </c>
    </row>
    <row r="38" spans="1:7" x14ac:dyDescent="0.25">
      <c r="A38" s="12" t="s">
        <v>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0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3</v>
      </c>
      <c r="C40" s="4">
        <v>0</v>
      </c>
      <c r="D40" s="4">
        <v>4</v>
      </c>
      <c r="E40" s="4">
        <v>3</v>
      </c>
      <c r="F40" s="4">
        <v>7</v>
      </c>
      <c r="G40" s="5">
        <f>SUM(B40:F40)</f>
        <v>17</v>
      </c>
    </row>
    <row r="41" spans="1:7" x14ac:dyDescent="0.25">
      <c r="A41" s="3" t="s">
        <v>32</v>
      </c>
      <c r="B41" s="17">
        <v>2.8460567883197831</v>
      </c>
      <c r="C41" s="17">
        <v>0</v>
      </c>
      <c r="D41" s="17">
        <f>D40/L$5*100</f>
        <v>3.7557980131828503</v>
      </c>
      <c r="E41" s="17">
        <f>E40/M$5*100</f>
        <v>2.8145757496153414</v>
      </c>
      <c r="F41" s="17">
        <f>F40/N$5*100</f>
        <v>6.540039053376062</v>
      </c>
      <c r="G41" s="18">
        <f>G40/O$5*100</f>
        <v>3.1969970794491385</v>
      </c>
    </row>
    <row r="42" spans="1:7" x14ac:dyDescent="0.25">
      <c r="A42" s="12" t="s">
        <v>47</v>
      </c>
      <c r="B42" s="54">
        <v>0.14285714285714285</v>
      </c>
      <c r="C42" s="54">
        <v>0</v>
      </c>
      <c r="D42" s="54">
        <f>D40/D$5</f>
        <v>0.21052631578947367</v>
      </c>
      <c r="E42" s="54">
        <f>E40/E$5</f>
        <v>0.1</v>
      </c>
      <c r="F42" s="54">
        <f>F40/F$5</f>
        <v>0.25</v>
      </c>
      <c r="G42" s="14">
        <f>G40/G$5</f>
        <v>0.13492063492063491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4</v>
      </c>
      <c r="C44" s="4">
        <v>2</v>
      </c>
      <c r="D44" s="4">
        <v>0</v>
      </c>
      <c r="E44" s="4">
        <v>5</v>
      </c>
      <c r="F44" s="4">
        <v>5</v>
      </c>
      <c r="G44" s="5">
        <f>SUM(B44:F44)</f>
        <v>16</v>
      </c>
    </row>
    <row r="45" spans="1:7" x14ac:dyDescent="0.25">
      <c r="A45" s="3" t="s">
        <v>33</v>
      </c>
      <c r="B45" s="17">
        <v>3.7947423844263777</v>
      </c>
      <c r="C45" s="17">
        <v>1.8829377594923602</v>
      </c>
      <c r="D45" s="17">
        <f>D44/L$5*100</f>
        <v>0</v>
      </c>
      <c r="E45" s="17">
        <f>E44/M$5*100</f>
        <v>4.6909595826922352</v>
      </c>
      <c r="F45" s="17">
        <f>F44/N$5*100</f>
        <v>4.6714564666971867</v>
      </c>
      <c r="G45" s="18">
        <f>G44/O$5*100</f>
        <v>3.0089384277168363</v>
      </c>
    </row>
    <row r="46" spans="1:7" x14ac:dyDescent="0.25">
      <c r="A46" s="12" t="s">
        <v>34</v>
      </c>
      <c r="B46" s="54">
        <v>0.19047619047619047</v>
      </c>
      <c r="C46" s="54">
        <v>7.1428571428571425E-2</v>
      </c>
      <c r="D46" s="54">
        <f>D44/D$5</f>
        <v>0</v>
      </c>
      <c r="E46" s="54">
        <f>E44/E$5</f>
        <v>0.16666666666666666</v>
      </c>
      <c r="F46" s="54">
        <f>F44/F$5</f>
        <v>0.17857142857142858</v>
      </c>
      <c r="G46" s="14">
        <f>G44/G$5</f>
        <v>0.12698412698412698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11</v>
      </c>
      <c r="C48" s="4">
        <v>16</v>
      </c>
      <c r="D48" s="4">
        <v>13</v>
      </c>
      <c r="E48" s="4">
        <v>17</v>
      </c>
      <c r="F48" s="4">
        <v>20</v>
      </c>
      <c r="G48" s="5">
        <f>SUM(B48:F48)</f>
        <v>77</v>
      </c>
    </row>
    <row r="49" spans="1:7" x14ac:dyDescent="0.25">
      <c r="A49" s="3" t="s">
        <v>36</v>
      </c>
      <c r="B49" s="17">
        <v>10.435541557172538</v>
      </c>
      <c r="C49" s="17">
        <v>15.063502075938882</v>
      </c>
      <c r="D49" s="17">
        <f>D48/L$5*100</f>
        <v>12.206343542844266</v>
      </c>
      <c r="E49" s="17">
        <f>E48/M$5*100</f>
        <v>15.949262581153601</v>
      </c>
      <c r="F49" s="17">
        <f>F48/N$5*100</f>
        <v>18.685825866788747</v>
      </c>
      <c r="G49" s="18">
        <f>G48/O$5*100</f>
        <v>14.480516183387273</v>
      </c>
    </row>
    <row r="50" spans="1:7" x14ac:dyDescent="0.25">
      <c r="A50" s="12" t="s">
        <v>37</v>
      </c>
      <c r="B50" s="54">
        <v>0.52380952380952384</v>
      </c>
      <c r="C50" s="54">
        <v>0.5714285714285714</v>
      </c>
      <c r="D50" s="54">
        <f>D48/D$5</f>
        <v>0.68421052631578949</v>
      </c>
      <c r="E50" s="54">
        <f>E48/E$5</f>
        <v>0.56666666666666665</v>
      </c>
      <c r="F50" s="54">
        <f>F48/F$5</f>
        <v>0.7142857142857143</v>
      </c>
      <c r="G50" s="14">
        <f>G48/G$5</f>
        <v>0.61111111111111116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5</v>
      </c>
      <c r="C52" s="4">
        <v>3</v>
      </c>
      <c r="D52" s="4">
        <v>1</v>
      </c>
      <c r="E52" s="4">
        <v>2</v>
      </c>
      <c r="F52" s="4">
        <v>5</v>
      </c>
      <c r="G52" s="5">
        <f>SUM(B52:F52)</f>
        <v>16</v>
      </c>
    </row>
    <row r="53" spans="1:7" x14ac:dyDescent="0.25">
      <c r="A53" s="3" t="s">
        <v>40</v>
      </c>
      <c r="B53" s="17">
        <v>4.7434279805329727</v>
      </c>
      <c r="C53" s="17">
        <v>2.8244066392385401</v>
      </c>
      <c r="D53" s="17">
        <f>D52/L$5*100</f>
        <v>0.93894950329571258</v>
      </c>
      <c r="E53" s="17">
        <f>E52/M$5*100</f>
        <v>1.876383833076894</v>
      </c>
      <c r="F53" s="17">
        <f>F52/N$5*100</f>
        <v>4.6714564666971867</v>
      </c>
      <c r="G53" s="18">
        <f>G52/O$5*100</f>
        <v>3.0089384277168363</v>
      </c>
    </row>
    <row r="54" spans="1:7" x14ac:dyDescent="0.25">
      <c r="A54" s="12" t="s">
        <v>41</v>
      </c>
      <c r="B54" s="54">
        <v>0.23809523809523808</v>
      </c>
      <c r="C54" s="54">
        <v>0.10714285714285714</v>
      </c>
      <c r="D54" s="54">
        <f>D52/D$5</f>
        <v>5.2631578947368418E-2</v>
      </c>
      <c r="E54" s="54">
        <f>E52/E$5</f>
        <v>6.6666666666666666E-2</v>
      </c>
      <c r="F54" s="54">
        <f>F52/F$5</f>
        <v>0.17857142857142858</v>
      </c>
      <c r="G54" s="14">
        <f>G52/G$5</f>
        <v>0.12698412698412698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4</v>
      </c>
      <c r="C56" s="4">
        <v>5</v>
      </c>
      <c r="D56" s="4">
        <v>3</v>
      </c>
      <c r="E56" s="4">
        <v>4</v>
      </c>
      <c r="F56" s="4">
        <v>2</v>
      </c>
      <c r="G56" s="5">
        <f>SUM(B56:F56)</f>
        <v>18</v>
      </c>
    </row>
    <row r="57" spans="1:7" x14ac:dyDescent="0.25">
      <c r="A57" s="3" t="s">
        <v>43</v>
      </c>
      <c r="B57" s="17">
        <v>3.7947423844263777</v>
      </c>
      <c r="C57" s="17">
        <v>4.7073443987308998</v>
      </c>
      <c r="D57" s="17">
        <f>D56/L$5*100</f>
        <v>2.8168485098871381</v>
      </c>
      <c r="E57" s="17">
        <f>E56/M$5*100</f>
        <v>3.7527676661537881</v>
      </c>
      <c r="F57" s="17">
        <f>F56/N$5*100</f>
        <v>1.8685825866788748</v>
      </c>
      <c r="G57" s="18">
        <f>G56/O$5*100</f>
        <v>3.3850557311814402</v>
      </c>
    </row>
    <row r="58" spans="1:7" x14ac:dyDescent="0.25">
      <c r="A58" s="12" t="s">
        <v>44</v>
      </c>
      <c r="B58" s="54">
        <v>0.19047619047619047</v>
      </c>
      <c r="C58" s="54">
        <v>0.17857142857142858</v>
      </c>
      <c r="D58" s="54">
        <f>D56/D$5</f>
        <v>0.15789473684210525</v>
      </c>
      <c r="E58" s="54">
        <f>E56/E$5</f>
        <v>0.13333333333333333</v>
      </c>
      <c r="F58" s="54">
        <f>F56/F$5</f>
        <v>7.1428571428571425E-2</v>
      </c>
      <c r="G58" s="14">
        <f>G56/G$5</f>
        <v>0.14285714285714285</v>
      </c>
    </row>
    <row r="59" spans="1:7" ht="4.5" customHeight="1" x14ac:dyDescent="0.25">
      <c r="A59" s="6"/>
      <c r="B59" s="10"/>
      <c r="C59" s="10"/>
      <c r="D59" s="10"/>
      <c r="E59" s="10"/>
      <c r="F59" s="10"/>
      <c r="G59" s="1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42185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A2" sqref="A2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49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0.28988529718456724</v>
      </c>
      <c r="J2" t="s">
        <v>78</v>
      </c>
    </row>
    <row r="3" spans="1:15" x14ac:dyDescent="0.25">
      <c r="A3" s="30"/>
      <c r="B3" s="31">
        <v>2010</v>
      </c>
      <c r="C3" s="31">
        <v>2011</v>
      </c>
      <c r="D3" s="31">
        <v>2012</v>
      </c>
      <c r="E3" s="31">
        <v>2013</v>
      </c>
      <c r="F3" s="31">
        <v>2014</v>
      </c>
      <c r="G3" s="32" t="s">
        <v>1</v>
      </c>
      <c r="J3" s="1">
        <v>2010</v>
      </c>
      <c r="K3" s="1">
        <v>2011</v>
      </c>
      <c r="L3" s="1">
        <v>2012</v>
      </c>
      <c r="M3" s="1">
        <v>2013</v>
      </c>
      <c r="N3" s="1">
        <v>2014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58</v>
      </c>
      <c r="C5" s="4">
        <v>47</v>
      </c>
      <c r="D5" s="4">
        <v>52</v>
      </c>
      <c r="E5" s="4">
        <v>71</v>
      </c>
      <c r="F5" s="4">
        <v>50</v>
      </c>
      <c r="G5" s="5">
        <f>SUM(B5:F5)</f>
        <v>278</v>
      </c>
      <c r="I5" t="s">
        <v>11</v>
      </c>
      <c r="J5">
        <v>685.77900000000011</v>
      </c>
      <c r="K5">
        <v>700.50399999999991</v>
      </c>
      <c r="L5">
        <v>710.31699999999989</v>
      </c>
      <c r="M5">
        <v>722.44599999999991</v>
      </c>
      <c r="N5">
        <v>737.06</v>
      </c>
      <c r="O5">
        <f>SUM(J5:N5)</f>
        <v>3556.1059999999998</v>
      </c>
    </row>
    <row r="6" spans="1:15" x14ac:dyDescent="0.25">
      <c r="A6" s="3" t="s">
        <v>10</v>
      </c>
      <c r="B6" s="17">
        <v>8.4575351534532253</v>
      </c>
      <c r="C6" s="17">
        <v>6.7094549067528524</v>
      </c>
      <c r="D6" s="17">
        <f>D5/L$5*100</f>
        <v>7.3206751351861223</v>
      </c>
      <c r="E6" s="17">
        <f>E5/M$5*100</f>
        <v>9.82772414824084</v>
      </c>
      <c r="F6" s="17">
        <f>F5/N$5*100</f>
        <v>6.7837082462757454</v>
      </c>
      <c r="G6" s="18">
        <f>G5/O$5*100</f>
        <v>7.8175397471278982</v>
      </c>
      <c r="I6" t="s">
        <v>77</v>
      </c>
      <c r="O6" s="41">
        <f>O5/'Statewide Totals Check'!O5</f>
        <v>0.44523068359277423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22</v>
      </c>
      <c r="C8" s="4">
        <v>20</v>
      </c>
      <c r="D8" s="4">
        <v>21</v>
      </c>
      <c r="E8" s="4">
        <v>28</v>
      </c>
      <c r="F8" s="4">
        <v>17</v>
      </c>
      <c r="G8" s="5">
        <f>SUM(B8:F8)</f>
        <v>108</v>
      </c>
    </row>
    <row r="9" spans="1:15" x14ac:dyDescent="0.25">
      <c r="A9" s="3" t="s">
        <v>17</v>
      </c>
      <c r="B9" s="17">
        <v>3.2080305754477747</v>
      </c>
      <c r="C9" s="17">
        <v>2.8550871943629161</v>
      </c>
      <c r="D9" s="17">
        <f>D8/L$5*100</f>
        <v>2.9564264969020879</v>
      </c>
      <c r="E9" s="17">
        <f>E8/M$5*100</f>
        <v>3.8757221993062458</v>
      </c>
      <c r="F9" s="17">
        <f>F8/N$5*100</f>
        <v>2.3064608037337533</v>
      </c>
      <c r="G9" s="18">
        <f>G8/O$5*100</f>
        <v>3.0370298298194713</v>
      </c>
    </row>
    <row r="10" spans="1:15" x14ac:dyDescent="0.25">
      <c r="A10" s="12" t="s">
        <v>13</v>
      </c>
      <c r="B10" s="54">
        <v>0.37931034482758619</v>
      </c>
      <c r="C10" s="54">
        <v>0.42553191489361702</v>
      </c>
      <c r="D10" s="54">
        <f>D8/D$5</f>
        <v>0.40384615384615385</v>
      </c>
      <c r="E10" s="54">
        <f>E8/E$5</f>
        <v>0.39436619718309857</v>
      </c>
      <c r="F10" s="54">
        <f>F8/F$5</f>
        <v>0.34</v>
      </c>
      <c r="G10" s="14">
        <f>G8/G$5</f>
        <v>0.38848920863309355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9</v>
      </c>
      <c r="C12" s="4">
        <v>8</v>
      </c>
      <c r="D12" s="4">
        <v>8</v>
      </c>
      <c r="E12" s="4">
        <v>10</v>
      </c>
      <c r="F12" s="4">
        <v>10</v>
      </c>
      <c r="G12" s="5">
        <f>SUM(B12:F12)</f>
        <v>45</v>
      </c>
    </row>
    <row r="13" spans="1:15" x14ac:dyDescent="0.25">
      <c r="A13" s="3" t="s">
        <v>88</v>
      </c>
      <c r="B13" s="24">
        <v>1.3123761445013624</v>
      </c>
      <c r="C13" s="24">
        <v>1.1420348777451663</v>
      </c>
      <c r="D13" s="24">
        <f>D12/L$5*100</f>
        <v>1.1262577131055571</v>
      </c>
      <c r="E13" s="24">
        <f>E12/M$5*100</f>
        <v>1.3841864997522308</v>
      </c>
      <c r="F13" s="24">
        <f>F12/N$5*100</f>
        <v>1.356741649255149</v>
      </c>
      <c r="G13" s="25">
        <f>G12/O$5*100</f>
        <v>1.2654290957581131</v>
      </c>
    </row>
    <row r="14" spans="1:15" x14ac:dyDescent="0.25">
      <c r="A14" s="12" t="s">
        <v>20</v>
      </c>
      <c r="B14" s="15">
        <v>0.15517241379310345</v>
      </c>
      <c r="C14" s="15">
        <v>0.1702127659574468</v>
      </c>
      <c r="D14" s="15">
        <f>D12/D$5</f>
        <v>0.15384615384615385</v>
      </c>
      <c r="E14" s="15">
        <f>E12/E$5</f>
        <v>0.14084507042253522</v>
      </c>
      <c r="F14" s="15">
        <f>F12/F$5</f>
        <v>0.2</v>
      </c>
      <c r="G14" s="36">
        <f>G12/G$5</f>
        <v>0.16187050359712229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15</v>
      </c>
      <c r="C16" s="23">
        <v>15</v>
      </c>
      <c r="D16" s="23">
        <v>14</v>
      </c>
      <c r="E16" s="23">
        <v>25</v>
      </c>
      <c r="F16" s="23">
        <v>14</v>
      </c>
      <c r="G16" s="5">
        <f>SUM(B16:F16)</f>
        <v>83</v>
      </c>
    </row>
    <row r="17" spans="1:7" s="16" customFormat="1" x14ac:dyDescent="0.25">
      <c r="A17" s="22" t="s">
        <v>19</v>
      </c>
      <c r="B17" s="24">
        <v>2.1872935741689377</v>
      </c>
      <c r="C17" s="24">
        <v>2.1413153957721871</v>
      </c>
      <c r="D17" s="24">
        <f>D16/L$5*100</f>
        <v>1.9709509979347253</v>
      </c>
      <c r="E17" s="24">
        <f>E16/M$5*100</f>
        <v>3.4604662493805769</v>
      </c>
      <c r="F17" s="24">
        <f>F16/N$5*100</f>
        <v>1.8994383089572087</v>
      </c>
      <c r="G17" s="25">
        <f>G16/O$5*100</f>
        <v>2.3340136655094086</v>
      </c>
    </row>
    <row r="18" spans="1:7" x14ac:dyDescent="0.25">
      <c r="A18" s="3" t="s">
        <v>81</v>
      </c>
      <c r="B18" s="54">
        <v>0.25862068965517243</v>
      </c>
      <c r="C18" s="54">
        <v>0.31914893617021278</v>
      </c>
      <c r="D18" s="54">
        <f>D16/D$5</f>
        <v>0.26923076923076922</v>
      </c>
      <c r="E18" s="54">
        <f>E16/E$5</f>
        <v>0.352112676056338</v>
      </c>
      <c r="F18" s="54">
        <f>F16/F$5</f>
        <v>0.28000000000000003</v>
      </c>
      <c r="G18" s="14">
        <f>G16/G$5</f>
        <v>0.29856115107913667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33</v>
      </c>
      <c r="C20" s="4">
        <v>16</v>
      </c>
      <c r="D20" s="4">
        <v>19</v>
      </c>
      <c r="E20" s="4">
        <v>33</v>
      </c>
      <c r="F20" s="4">
        <v>20</v>
      </c>
      <c r="G20" s="5">
        <f>SUM(B20:F20)</f>
        <v>121</v>
      </c>
    </row>
    <row r="21" spans="1:7" x14ac:dyDescent="0.25">
      <c r="A21" s="3" t="s">
        <v>15</v>
      </c>
      <c r="B21" s="17">
        <v>4.8120458631716625</v>
      </c>
      <c r="C21" s="17">
        <v>2.2840697554903326</v>
      </c>
      <c r="D21" s="17">
        <f>D20/L$5*100</f>
        <v>2.6748620686256985</v>
      </c>
      <c r="E21" s="17">
        <f>E20/M$5*100</f>
        <v>4.5678154491823619</v>
      </c>
      <c r="F21" s="17">
        <f>F20/N$5*100</f>
        <v>2.7134832985102979</v>
      </c>
      <c r="G21" s="18">
        <f>G20/O$5*100</f>
        <v>3.4025982352607036</v>
      </c>
    </row>
    <row r="22" spans="1:7" x14ac:dyDescent="0.25">
      <c r="A22" s="12" t="s">
        <v>12</v>
      </c>
      <c r="B22" s="54">
        <v>0.56896551724137934</v>
      </c>
      <c r="C22" s="54">
        <v>0.34042553191489361</v>
      </c>
      <c r="D22" s="54">
        <f>D20/D$5</f>
        <v>0.36538461538461536</v>
      </c>
      <c r="E22" s="54">
        <f>E20/E$5</f>
        <v>0.46478873239436619</v>
      </c>
      <c r="F22" s="54">
        <f>F20/F$5</f>
        <v>0.4</v>
      </c>
      <c r="G22" s="14">
        <f>G20/G$5</f>
        <v>0.43525179856115109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10</v>
      </c>
      <c r="C24" s="4">
        <v>10</v>
      </c>
      <c r="D24" s="4">
        <v>6</v>
      </c>
      <c r="E24" s="4">
        <v>8</v>
      </c>
      <c r="F24" s="4">
        <v>5</v>
      </c>
      <c r="G24" s="5">
        <f>SUM(B24:F24)</f>
        <v>39</v>
      </c>
    </row>
    <row r="25" spans="1:7" x14ac:dyDescent="0.25">
      <c r="A25" s="3" t="s">
        <v>21</v>
      </c>
      <c r="B25" s="17">
        <v>1.4581957161126249</v>
      </c>
      <c r="C25" s="17">
        <v>1.4275435971814581</v>
      </c>
      <c r="D25" s="17">
        <f>D24/L$5*100</f>
        <v>0.84469328482916795</v>
      </c>
      <c r="E25" s="17">
        <f>E24/M$5*100</f>
        <v>1.1073491998017846</v>
      </c>
      <c r="F25" s="17">
        <f>F24/N$5*100</f>
        <v>0.67837082462757448</v>
      </c>
      <c r="G25" s="18">
        <f>G24/O$5*100</f>
        <v>1.0967052163236979</v>
      </c>
    </row>
    <row r="26" spans="1:7" x14ac:dyDescent="0.25">
      <c r="A26" s="12" t="s">
        <v>22</v>
      </c>
      <c r="B26" s="54">
        <v>0.17241379310344829</v>
      </c>
      <c r="C26" s="54">
        <v>0.21276595744680851</v>
      </c>
      <c r="D26" s="54">
        <f>D24/D$5</f>
        <v>0.11538461538461539</v>
      </c>
      <c r="E26" s="54">
        <f>E24/E$5</f>
        <v>0.11267605633802817</v>
      </c>
      <c r="F26" s="54">
        <f>F24/F$5</f>
        <v>0.1</v>
      </c>
      <c r="G26" s="14">
        <f>G24/G$5</f>
        <v>0.14028776978417265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9</v>
      </c>
      <c r="C28" s="4">
        <v>15</v>
      </c>
      <c r="D28" s="4">
        <v>13</v>
      </c>
      <c r="E28" s="4">
        <v>9</v>
      </c>
      <c r="F28" s="4">
        <v>11</v>
      </c>
      <c r="G28" s="5">
        <f>SUM(B28:F28)</f>
        <v>57</v>
      </c>
    </row>
    <row r="29" spans="1:7" x14ac:dyDescent="0.25">
      <c r="A29" s="3" t="s">
        <v>25</v>
      </c>
      <c r="B29" s="17">
        <v>1.3123761445013624</v>
      </c>
      <c r="C29" s="17">
        <v>2.1413153957721871</v>
      </c>
      <c r="D29" s="17">
        <f>D28/L$5*100</f>
        <v>1.8301687837965306</v>
      </c>
      <c r="E29" s="17">
        <f>E28/M$5*100</f>
        <v>1.2457678497770077</v>
      </c>
      <c r="F29" s="17">
        <f>F28/N$5*100</f>
        <v>1.4924158141806638</v>
      </c>
      <c r="G29" s="18">
        <f>G28/O$5*100</f>
        <v>1.6028768546269432</v>
      </c>
    </row>
    <row r="30" spans="1:7" x14ac:dyDescent="0.25">
      <c r="A30" s="12" t="s">
        <v>26</v>
      </c>
      <c r="B30" s="54">
        <v>0.15517241379310345</v>
      </c>
      <c r="C30" s="54">
        <v>0.31914893617021278</v>
      </c>
      <c r="D30" s="54">
        <f>D28/D$5</f>
        <v>0.25</v>
      </c>
      <c r="E30" s="54">
        <f>E28/E$5</f>
        <v>0.12676056338028169</v>
      </c>
      <c r="F30" s="54">
        <f>F28/F$5</f>
        <v>0.22</v>
      </c>
      <c r="G30" s="14">
        <f>G28/G$5</f>
        <v>0.20503597122302158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4</v>
      </c>
      <c r="C32" s="4">
        <v>1</v>
      </c>
      <c r="D32" s="4">
        <v>4</v>
      </c>
      <c r="E32" s="4">
        <v>8</v>
      </c>
      <c r="F32" s="4">
        <v>6</v>
      </c>
      <c r="G32" s="5">
        <f>SUM(B32:F32)</f>
        <v>23</v>
      </c>
    </row>
    <row r="33" spans="1:7" x14ac:dyDescent="0.25">
      <c r="A33" s="3" t="s">
        <v>28</v>
      </c>
      <c r="B33" s="17">
        <v>0.58327828644504998</v>
      </c>
      <c r="C33" s="17">
        <v>0.14275435971814579</v>
      </c>
      <c r="D33" s="17">
        <f>D32/L$5*100</f>
        <v>0.56312885655277856</v>
      </c>
      <c r="E33" s="17">
        <f>E32/M$5*100</f>
        <v>1.1073491998017846</v>
      </c>
      <c r="F33" s="17">
        <f>F32/N$5*100</f>
        <v>0.81404498955308935</v>
      </c>
      <c r="G33" s="18">
        <f>G32/O$5*100</f>
        <v>0.64677487116525778</v>
      </c>
    </row>
    <row r="34" spans="1:7" x14ac:dyDescent="0.25">
      <c r="A34" s="12" t="s">
        <v>45</v>
      </c>
      <c r="B34" s="54">
        <v>6.8965517241379309E-2</v>
      </c>
      <c r="C34" s="54">
        <v>2.1276595744680851E-2</v>
      </c>
      <c r="D34" s="54">
        <f>D32/D$5</f>
        <v>7.6923076923076927E-2</v>
      </c>
      <c r="E34" s="54">
        <f>E32/E$5</f>
        <v>0.11267605633802817</v>
      </c>
      <c r="F34" s="54">
        <f>F32/F$5</f>
        <v>0.12</v>
      </c>
      <c r="G34" s="14">
        <f>G32/G$5</f>
        <v>8.2733812949640287E-2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1</v>
      </c>
      <c r="C36" s="4">
        <v>0</v>
      </c>
      <c r="D36" s="4">
        <v>1</v>
      </c>
      <c r="E36" s="4">
        <v>2</v>
      </c>
      <c r="F36" s="4">
        <v>2</v>
      </c>
      <c r="G36" s="5">
        <f>SUM(B36:F36)</f>
        <v>6</v>
      </c>
    </row>
    <row r="37" spans="1:7" x14ac:dyDescent="0.25">
      <c r="A37" s="3" t="s">
        <v>30</v>
      </c>
      <c r="B37" s="17">
        <v>0.14581957161126249</v>
      </c>
      <c r="C37" s="17">
        <v>0</v>
      </c>
      <c r="D37" s="17">
        <f>D36/L$5*100</f>
        <v>0.14078221413819464</v>
      </c>
      <c r="E37" s="17">
        <f>E36/M$5*100</f>
        <v>0.27683729995044615</v>
      </c>
      <c r="F37" s="17">
        <f>F36/N$5*100</f>
        <v>0.27134832985102975</v>
      </c>
      <c r="G37" s="18">
        <f>G36/O$5*100</f>
        <v>0.16872387943441508</v>
      </c>
    </row>
    <row r="38" spans="1:7" x14ac:dyDescent="0.25">
      <c r="A38" s="12" t="s">
        <v>46</v>
      </c>
      <c r="B38" s="54">
        <v>1.7241379310344827E-2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2.1582733812949641E-2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7</v>
      </c>
      <c r="C40" s="4">
        <v>8</v>
      </c>
      <c r="D40" s="4">
        <v>9</v>
      </c>
      <c r="E40" s="4">
        <v>10</v>
      </c>
      <c r="F40" s="4">
        <v>8</v>
      </c>
      <c r="G40" s="5">
        <f>SUM(B40:F40)</f>
        <v>42</v>
      </c>
    </row>
    <row r="41" spans="1:7" x14ac:dyDescent="0.25">
      <c r="A41" s="3" t="s">
        <v>32</v>
      </c>
      <c r="B41" s="17">
        <v>1.0207370012788375</v>
      </c>
      <c r="C41" s="17">
        <v>1.1420348777451663</v>
      </c>
      <c r="D41" s="17">
        <f>D40/L$5*100</f>
        <v>1.267039927243752</v>
      </c>
      <c r="E41" s="17">
        <f>E40/M$5*100</f>
        <v>1.3841864997522308</v>
      </c>
      <c r="F41" s="17">
        <f>F40/N$5*100</f>
        <v>1.085393319404119</v>
      </c>
      <c r="G41" s="18">
        <f>G40/O$5*100</f>
        <v>1.1810671560409054</v>
      </c>
    </row>
    <row r="42" spans="1:7" x14ac:dyDescent="0.25">
      <c r="A42" s="12" t="s">
        <v>47</v>
      </c>
      <c r="B42" s="54">
        <v>0.1206896551724138</v>
      </c>
      <c r="C42" s="54">
        <v>0.1702127659574468</v>
      </c>
      <c r="D42" s="54">
        <f>D40/D$5</f>
        <v>0.17307692307692307</v>
      </c>
      <c r="E42" s="54">
        <f>E40/E$5</f>
        <v>0.14084507042253522</v>
      </c>
      <c r="F42" s="54">
        <f>F40/F$5</f>
        <v>0.16</v>
      </c>
      <c r="G42" s="14">
        <f>G40/G$5</f>
        <v>0.15107913669064749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1</v>
      </c>
      <c r="C44" s="4">
        <v>5</v>
      </c>
      <c r="D44" s="4">
        <v>2</v>
      </c>
      <c r="E44" s="4">
        <v>14</v>
      </c>
      <c r="F44" s="4">
        <v>3</v>
      </c>
      <c r="G44" s="5">
        <f>SUM(B44:F44)</f>
        <v>25</v>
      </c>
    </row>
    <row r="45" spans="1:7" x14ac:dyDescent="0.25">
      <c r="A45" s="3" t="s">
        <v>33</v>
      </c>
      <c r="B45" s="17">
        <v>0.14581957161126249</v>
      </c>
      <c r="C45" s="17">
        <v>0.71377179859072903</v>
      </c>
      <c r="D45" s="17">
        <f>D44/L$5*100</f>
        <v>0.28156442827638928</v>
      </c>
      <c r="E45" s="17">
        <f>E44/M$5*100</f>
        <v>1.9378610996531229</v>
      </c>
      <c r="F45" s="17">
        <f>F44/N$5*100</f>
        <v>0.40702249477654467</v>
      </c>
      <c r="G45" s="18">
        <f>G44/O$5*100</f>
        <v>0.70301616431006286</v>
      </c>
    </row>
    <row r="46" spans="1:7" x14ac:dyDescent="0.25">
      <c r="A46" s="12" t="s">
        <v>34</v>
      </c>
      <c r="B46" s="54">
        <v>1.7241379310344827E-2</v>
      </c>
      <c r="C46" s="54">
        <v>0.10638297872340426</v>
      </c>
      <c r="D46" s="54">
        <f>D44/D$5</f>
        <v>3.8461538461538464E-2</v>
      </c>
      <c r="E46" s="54">
        <f>E44/E$5</f>
        <v>0.19718309859154928</v>
      </c>
      <c r="F46" s="54">
        <f>F44/F$5</f>
        <v>0.06</v>
      </c>
      <c r="G46" s="14">
        <f>G44/G$5</f>
        <v>8.9928057553956831E-2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27</v>
      </c>
      <c r="C48" s="4">
        <v>25</v>
      </c>
      <c r="D48" s="4">
        <v>22</v>
      </c>
      <c r="E48" s="4">
        <v>31</v>
      </c>
      <c r="F48" s="4">
        <v>18</v>
      </c>
      <c r="G48" s="5">
        <f>SUM(B48:F48)</f>
        <v>123</v>
      </c>
    </row>
    <row r="49" spans="1:7" x14ac:dyDescent="0.25">
      <c r="A49" s="3" t="s">
        <v>36</v>
      </c>
      <c r="B49" s="17">
        <v>3.9371284335040877</v>
      </c>
      <c r="C49" s="17">
        <v>3.5688589929536456</v>
      </c>
      <c r="D49" s="17">
        <f>D48/L$5*100</f>
        <v>3.0972087110402824</v>
      </c>
      <c r="E49" s="17">
        <f>E48/M$5*100</f>
        <v>4.2909781492319148</v>
      </c>
      <c r="F49" s="17">
        <f>F48/N$5*100</f>
        <v>2.4421349686592682</v>
      </c>
      <c r="G49" s="18">
        <f>G48/O$5*100</f>
        <v>3.4588395284055093</v>
      </c>
    </row>
    <row r="50" spans="1:7" x14ac:dyDescent="0.25">
      <c r="A50" s="12" t="s">
        <v>37</v>
      </c>
      <c r="B50" s="54">
        <v>0.46551724137931033</v>
      </c>
      <c r="C50" s="54">
        <v>0.53191489361702127</v>
      </c>
      <c r="D50" s="54">
        <f>D48/D$5</f>
        <v>0.42307692307692307</v>
      </c>
      <c r="E50" s="54">
        <f>E48/E$5</f>
        <v>0.43661971830985913</v>
      </c>
      <c r="F50" s="54">
        <f>F48/F$5</f>
        <v>0.36</v>
      </c>
      <c r="G50" s="14">
        <f>G48/G$5</f>
        <v>0.44244604316546765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16</v>
      </c>
      <c r="C52" s="4">
        <v>6</v>
      </c>
      <c r="D52" s="4">
        <v>5</v>
      </c>
      <c r="E52" s="4">
        <v>8</v>
      </c>
      <c r="F52" s="4">
        <v>11</v>
      </c>
      <c r="G52" s="5">
        <f>SUM(B52:F52)</f>
        <v>46</v>
      </c>
    </row>
    <row r="53" spans="1:7" x14ac:dyDescent="0.25">
      <c r="A53" s="3" t="s">
        <v>40</v>
      </c>
      <c r="B53" s="17">
        <v>2.3331131457801999</v>
      </c>
      <c r="C53" s="17">
        <v>0.8565261583088748</v>
      </c>
      <c r="D53" s="17">
        <f>D52/L$5*100</f>
        <v>0.70391107069097336</v>
      </c>
      <c r="E53" s="17">
        <f>E52/M$5*100</f>
        <v>1.1073491998017846</v>
      </c>
      <c r="F53" s="17">
        <f>F52/N$5*100</f>
        <v>1.4924158141806638</v>
      </c>
      <c r="G53" s="18">
        <f>G52/O$5*100</f>
        <v>1.2935497423305156</v>
      </c>
    </row>
    <row r="54" spans="1:7" x14ac:dyDescent="0.25">
      <c r="A54" s="12" t="s">
        <v>41</v>
      </c>
      <c r="B54" s="54">
        <v>0.27586206896551724</v>
      </c>
      <c r="C54" s="54">
        <v>0.1276595744680851</v>
      </c>
      <c r="D54" s="54">
        <f>D52/D$5</f>
        <v>9.6153846153846159E-2</v>
      </c>
      <c r="E54" s="54">
        <f>E52/E$5</f>
        <v>0.11267605633802817</v>
      </c>
      <c r="F54" s="54">
        <f>F52/F$5</f>
        <v>0.22</v>
      </c>
      <c r="G54" s="14">
        <f>G52/G$5</f>
        <v>0.16546762589928057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12</v>
      </c>
      <c r="C56" s="4">
        <v>12</v>
      </c>
      <c r="D56" s="4">
        <v>15</v>
      </c>
      <c r="E56" s="4">
        <v>18</v>
      </c>
      <c r="F56" s="4">
        <v>13</v>
      </c>
      <c r="G56" s="5">
        <f>SUM(B56:F56)</f>
        <v>70</v>
      </c>
    </row>
    <row r="57" spans="1:7" x14ac:dyDescent="0.25">
      <c r="A57" s="3" t="s">
        <v>43</v>
      </c>
      <c r="B57" s="17">
        <v>1.74983485933515</v>
      </c>
      <c r="C57" s="17">
        <v>1.7130523166177496</v>
      </c>
      <c r="D57" s="17">
        <f>D56/L$5*100</f>
        <v>2.1117332120729202</v>
      </c>
      <c r="E57" s="17">
        <f>E56/M$5*100</f>
        <v>2.4915356995540154</v>
      </c>
      <c r="F57" s="17">
        <f>F56/N$5*100</f>
        <v>1.7637641440316936</v>
      </c>
      <c r="G57" s="18">
        <f>G56/O$5*100</f>
        <v>1.9684452600681759</v>
      </c>
    </row>
    <row r="58" spans="1:7" x14ac:dyDescent="0.25">
      <c r="A58" s="12" t="s">
        <v>44</v>
      </c>
      <c r="B58" s="54">
        <v>0.20689655172413793</v>
      </c>
      <c r="C58" s="54">
        <v>0.25531914893617019</v>
      </c>
      <c r="D58" s="54">
        <f>D56/D$5</f>
        <v>0.28846153846153844</v>
      </c>
      <c r="E58" s="54">
        <f>E56/E$5</f>
        <v>0.25352112676056338</v>
      </c>
      <c r="F58" s="54">
        <f>F56/F$5</f>
        <v>0.26</v>
      </c>
      <c r="G58" s="14">
        <f>G56/G$5</f>
        <v>0.25179856115107913</v>
      </c>
    </row>
    <row r="59" spans="1:7" ht="4.5" customHeight="1" x14ac:dyDescent="0.25">
      <c r="A59" s="6"/>
      <c r="B59" s="60"/>
      <c r="C59" s="60"/>
      <c r="D59" s="60"/>
      <c r="E59" s="60"/>
      <c r="F59" s="10"/>
      <c r="G59" s="1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42185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A2" sqref="A2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50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0.17413972888425444</v>
      </c>
      <c r="J2" t="s">
        <v>78</v>
      </c>
    </row>
    <row r="3" spans="1:15" x14ac:dyDescent="0.25">
      <c r="A3" s="30"/>
      <c r="B3" s="31">
        <v>2010</v>
      </c>
      <c r="C3" s="31">
        <v>2011</v>
      </c>
      <c r="D3" s="31">
        <v>2012</v>
      </c>
      <c r="E3" s="31">
        <v>2013</v>
      </c>
      <c r="F3" s="31">
        <v>2014</v>
      </c>
      <c r="G3" s="32" t="s">
        <v>58</v>
      </c>
      <c r="J3" s="1">
        <v>2010</v>
      </c>
      <c r="K3" s="1">
        <v>2011</v>
      </c>
      <c r="L3" s="1">
        <v>2012</v>
      </c>
      <c r="M3" s="1">
        <v>2013</v>
      </c>
      <c r="N3" s="1">
        <v>2014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39</v>
      </c>
      <c r="C5" s="4">
        <v>26</v>
      </c>
      <c r="D5" s="4">
        <v>35</v>
      </c>
      <c r="E5" s="4">
        <v>35</v>
      </c>
      <c r="F5" s="4">
        <v>32</v>
      </c>
      <c r="G5" s="5">
        <f>SUM(B5:F5)</f>
        <v>167</v>
      </c>
      <c r="I5" t="s">
        <v>11</v>
      </c>
      <c r="J5">
        <v>182.358</v>
      </c>
      <c r="K5">
        <v>187.012</v>
      </c>
      <c r="L5">
        <v>187.17099999999996</v>
      </c>
      <c r="M5">
        <v>188.86</v>
      </c>
      <c r="N5">
        <v>190.49600000000001</v>
      </c>
      <c r="O5">
        <f>SUM(J5:N5)</f>
        <v>935.89699999999993</v>
      </c>
    </row>
    <row r="6" spans="1:15" x14ac:dyDescent="0.25">
      <c r="A6" s="3" t="s">
        <v>10</v>
      </c>
      <c r="B6" s="17">
        <v>21.386503471194025</v>
      </c>
      <c r="C6" s="17">
        <v>13.902851153936647</v>
      </c>
      <c r="D6" s="17">
        <f>D5/L$5*100</f>
        <v>18.699478017427918</v>
      </c>
      <c r="E6" s="17">
        <f>E5/M$5*100</f>
        <v>18.532246108228314</v>
      </c>
      <c r="F6" s="17">
        <f>F5/N$5*100</f>
        <v>16.798252981689902</v>
      </c>
      <c r="G6" s="18">
        <f>G5/O$5*100</f>
        <v>17.843843927269777</v>
      </c>
      <c r="I6" t="s">
        <v>77</v>
      </c>
      <c r="O6" s="41">
        <f>O5/'Statewide Totals Check'!O5</f>
        <v>0.11717593937931733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16</v>
      </c>
      <c r="C8" s="4">
        <v>12</v>
      </c>
      <c r="D8" s="4">
        <v>10</v>
      </c>
      <c r="E8" s="4">
        <v>14</v>
      </c>
      <c r="F8" s="4">
        <v>17</v>
      </c>
      <c r="G8" s="5">
        <f>SUM(B8:F8)</f>
        <v>69</v>
      </c>
    </row>
    <row r="9" spans="1:15" x14ac:dyDescent="0.25">
      <c r="A9" s="3" t="s">
        <v>17</v>
      </c>
      <c r="B9" s="17">
        <v>8.7739501420283172</v>
      </c>
      <c r="C9" s="17">
        <v>6.4167005325861446</v>
      </c>
      <c r="D9" s="17">
        <f>D8/L$5*100</f>
        <v>5.3427080049794045</v>
      </c>
      <c r="E9" s="17">
        <f>E8/M$5*100</f>
        <v>7.4128984432913274</v>
      </c>
      <c r="F9" s="17">
        <f>F8/N$5*100</f>
        <v>8.9240718965227614</v>
      </c>
      <c r="G9" s="18">
        <f>G8/O$5*100</f>
        <v>7.3726061735426018</v>
      </c>
    </row>
    <row r="10" spans="1:15" x14ac:dyDescent="0.25">
      <c r="A10" s="12" t="s">
        <v>13</v>
      </c>
      <c r="B10" s="54">
        <v>0.41025641025641024</v>
      </c>
      <c r="C10" s="54">
        <v>0.46153846153846156</v>
      </c>
      <c r="D10" s="54">
        <f>D8/D$5</f>
        <v>0.2857142857142857</v>
      </c>
      <c r="E10" s="54">
        <f>E8/E$5</f>
        <v>0.4</v>
      </c>
      <c r="F10" s="54">
        <f>F8/F$5</f>
        <v>0.53125</v>
      </c>
      <c r="G10" s="14">
        <f>G8/G$5</f>
        <v>0.41317365269461076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11</v>
      </c>
      <c r="C12" s="4">
        <v>8</v>
      </c>
      <c r="D12" s="4">
        <v>11</v>
      </c>
      <c r="E12" s="4">
        <v>8</v>
      </c>
      <c r="F12" s="4">
        <v>7</v>
      </c>
      <c r="G12" s="5">
        <f>SUM(B12:F12)</f>
        <v>45</v>
      </c>
    </row>
    <row r="13" spans="1:15" x14ac:dyDescent="0.25">
      <c r="A13" s="3" t="s">
        <v>88</v>
      </c>
      <c r="B13" s="24">
        <v>6.032090722644468</v>
      </c>
      <c r="C13" s="24">
        <v>4.2778003550574297</v>
      </c>
      <c r="D13" s="24">
        <f>D12/L$5*100</f>
        <v>5.8769788054773455</v>
      </c>
      <c r="E13" s="24">
        <f>E12/M$5*100</f>
        <v>4.2359419675950436</v>
      </c>
      <c r="F13" s="24">
        <f>F12/N$5*100</f>
        <v>3.6746178397446663</v>
      </c>
      <c r="G13" s="25">
        <f>G12/O$5*100</f>
        <v>4.8082214175277835</v>
      </c>
    </row>
    <row r="14" spans="1:15" x14ac:dyDescent="0.25">
      <c r="A14" s="12" t="s">
        <v>20</v>
      </c>
      <c r="B14" s="15">
        <v>0.28205128205128205</v>
      </c>
      <c r="C14" s="15">
        <v>0.30769230769230771</v>
      </c>
      <c r="D14" s="15">
        <f>D12/D$5</f>
        <v>0.31428571428571428</v>
      </c>
      <c r="E14" s="15">
        <f>E12/E$5</f>
        <v>0.22857142857142856</v>
      </c>
      <c r="F14" s="15">
        <f>F12/F$5</f>
        <v>0.21875</v>
      </c>
      <c r="G14" s="36">
        <f>G12/G$5</f>
        <v>0.26946107784431139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13</v>
      </c>
      <c r="C16" s="23">
        <v>13</v>
      </c>
      <c r="D16" s="23">
        <v>15</v>
      </c>
      <c r="E16" s="23">
        <v>13</v>
      </c>
      <c r="F16" s="23">
        <v>12</v>
      </c>
      <c r="G16" s="5">
        <f>SUM(B16:F16)</f>
        <v>66</v>
      </c>
    </row>
    <row r="17" spans="1:7" s="16" customFormat="1" x14ac:dyDescent="0.25">
      <c r="A17" s="22" t="s">
        <v>19</v>
      </c>
      <c r="B17" s="24">
        <v>7.1288344903980079</v>
      </c>
      <c r="C17" s="24">
        <v>6.9514255769683233</v>
      </c>
      <c r="D17" s="24">
        <f>D16/L$5*100</f>
        <v>8.0140620074691071</v>
      </c>
      <c r="E17" s="24">
        <f>E16/M$5*100</f>
        <v>6.8834056973419457</v>
      </c>
      <c r="F17" s="24">
        <f>F16/N$5*100</f>
        <v>6.299344868133713</v>
      </c>
      <c r="G17" s="25">
        <f>G16/O$5*100</f>
        <v>7.0520580790407505</v>
      </c>
    </row>
    <row r="18" spans="1:7" x14ac:dyDescent="0.25">
      <c r="A18" s="3" t="s">
        <v>81</v>
      </c>
      <c r="B18" s="54">
        <v>0.33333333333333331</v>
      </c>
      <c r="C18" s="54">
        <v>0.5</v>
      </c>
      <c r="D18" s="54">
        <f>D16/D$5</f>
        <v>0.42857142857142855</v>
      </c>
      <c r="E18" s="54">
        <f>E16/E$5</f>
        <v>0.37142857142857144</v>
      </c>
      <c r="F18" s="54">
        <f>F16/F$5</f>
        <v>0.375</v>
      </c>
      <c r="G18" s="14">
        <f>G16/G$5</f>
        <v>0.39520958083832336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15</v>
      </c>
      <c r="C20" s="4">
        <v>9</v>
      </c>
      <c r="D20" s="4">
        <v>9</v>
      </c>
      <c r="E20" s="4">
        <v>8</v>
      </c>
      <c r="F20" s="4">
        <v>8</v>
      </c>
      <c r="G20" s="5">
        <f>SUM(B20:F20)</f>
        <v>49</v>
      </c>
    </row>
    <row r="21" spans="1:7" x14ac:dyDescent="0.25">
      <c r="A21" s="3" t="s">
        <v>15</v>
      </c>
      <c r="B21" s="17">
        <v>8.2255782581515469</v>
      </c>
      <c r="C21" s="17">
        <v>4.8125253994396076</v>
      </c>
      <c r="D21" s="17">
        <f>D20/L$5*100</f>
        <v>4.8084372044814643</v>
      </c>
      <c r="E21" s="17">
        <f>E20/M$5*100</f>
        <v>4.2359419675950436</v>
      </c>
      <c r="F21" s="17">
        <f>F20/N$5*100</f>
        <v>4.1995632454224756</v>
      </c>
      <c r="G21" s="18">
        <f>G20/O$5*100</f>
        <v>5.2356188768635867</v>
      </c>
    </row>
    <row r="22" spans="1:7" x14ac:dyDescent="0.25">
      <c r="A22" s="12" t="s">
        <v>12</v>
      </c>
      <c r="B22" s="54">
        <v>0.38461538461538464</v>
      </c>
      <c r="C22" s="54">
        <v>0.34615384615384615</v>
      </c>
      <c r="D22" s="54">
        <f>D20/D$5</f>
        <v>0.25714285714285712</v>
      </c>
      <c r="E22" s="54">
        <f>E20/E$5</f>
        <v>0.22857142857142856</v>
      </c>
      <c r="F22" s="54">
        <f>F20/F$5</f>
        <v>0.25</v>
      </c>
      <c r="G22" s="14">
        <f>G20/G$5</f>
        <v>0.29341317365269459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8</v>
      </c>
      <c r="C24" s="4">
        <v>4</v>
      </c>
      <c r="D24" s="4">
        <v>0</v>
      </c>
      <c r="E24" s="4">
        <v>4</v>
      </c>
      <c r="F24" s="4">
        <v>8</v>
      </c>
      <c r="G24" s="5">
        <f>SUM(B24:F24)</f>
        <v>24</v>
      </c>
    </row>
    <row r="25" spans="1:7" x14ac:dyDescent="0.25">
      <c r="A25" s="3" t="s">
        <v>21</v>
      </c>
      <c r="B25" s="17">
        <v>4.3869750710141586</v>
      </c>
      <c r="C25" s="17">
        <v>2.1389001775287149</v>
      </c>
      <c r="D25" s="17">
        <f>D24/L$5*100</f>
        <v>0</v>
      </c>
      <c r="E25" s="17">
        <f>E24/M$5*100</f>
        <v>2.1179709837975218</v>
      </c>
      <c r="F25" s="17">
        <f>F24/N$5*100</f>
        <v>4.1995632454224756</v>
      </c>
      <c r="G25" s="18">
        <f>G24/O$5*100</f>
        <v>2.5643847560148183</v>
      </c>
    </row>
    <row r="26" spans="1:7" x14ac:dyDescent="0.25">
      <c r="A26" s="12" t="s">
        <v>22</v>
      </c>
      <c r="B26" s="54">
        <v>0.20512820512820512</v>
      </c>
      <c r="C26" s="54">
        <v>0.15384615384615385</v>
      </c>
      <c r="D26" s="54">
        <f>D24/D$5</f>
        <v>0</v>
      </c>
      <c r="E26" s="54">
        <f>E24/E$5</f>
        <v>0.11428571428571428</v>
      </c>
      <c r="F26" s="54">
        <f>F24/F$5</f>
        <v>0.25</v>
      </c>
      <c r="G26" s="14">
        <f>G24/G$5</f>
        <v>0.1437125748502994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6</v>
      </c>
      <c r="C28" s="4">
        <v>10</v>
      </c>
      <c r="D28" s="4">
        <v>6</v>
      </c>
      <c r="E28" s="4">
        <v>12</v>
      </c>
      <c r="F28" s="4">
        <v>8</v>
      </c>
      <c r="G28" s="5">
        <f>SUM(B28:F28)</f>
        <v>42</v>
      </c>
    </row>
    <row r="29" spans="1:7" x14ac:dyDescent="0.25">
      <c r="A29" s="3" t="s">
        <v>25</v>
      </c>
      <c r="B29" s="17">
        <v>3.2902313032606192</v>
      </c>
      <c r="C29" s="17">
        <v>5.3472504438217872</v>
      </c>
      <c r="D29" s="17">
        <f>D28/L$5*100</f>
        <v>3.2056248029876429</v>
      </c>
      <c r="E29" s="17">
        <f>E28/M$5*100</f>
        <v>6.353912951392565</v>
      </c>
      <c r="F29" s="17">
        <f>F28/N$5*100</f>
        <v>4.1995632454224756</v>
      </c>
      <c r="G29" s="18">
        <f>G28/O$5*100</f>
        <v>4.4876733230259314</v>
      </c>
    </row>
    <row r="30" spans="1:7" x14ac:dyDescent="0.25">
      <c r="A30" s="12" t="s">
        <v>26</v>
      </c>
      <c r="B30" s="54">
        <v>0.15384615384615385</v>
      </c>
      <c r="C30" s="54">
        <v>0.38461538461538464</v>
      </c>
      <c r="D30" s="54">
        <f>D28/D$5</f>
        <v>0.17142857142857143</v>
      </c>
      <c r="E30" s="54">
        <f>E28/E$5</f>
        <v>0.34285714285714286</v>
      </c>
      <c r="F30" s="54">
        <f>F28/F$5</f>
        <v>0.25</v>
      </c>
      <c r="G30" s="14">
        <f>G28/G$5</f>
        <v>0.25149700598802394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3</v>
      </c>
      <c r="C32" s="4">
        <v>1</v>
      </c>
      <c r="D32" s="4">
        <v>2</v>
      </c>
      <c r="E32" s="4">
        <v>1</v>
      </c>
      <c r="F32" s="4">
        <v>3</v>
      </c>
      <c r="G32" s="5">
        <f>SUM(B32:F32)</f>
        <v>10</v>
      </c>
    </row>
    <row r="33" spans="1:7" x14ac:dyDescent="0.25">
      <c r="A33" s="3" t="s">
        <v>28</v>
      </c>
      <c r="B33" s="17">
        <v>1.6451156516303096</v>
      </c>
      <c r="C33" s="17">
        <v>0.53472504438217872</v>
      </c>
      <c r="D33" s="17">
        <f>D32/L$5*100</f>
        <v>1.068541600995881</v>
      </c>
      <c r="E33" s="17">
        <f>E32/M$5*100</f>
        <v>0.52949274594938045</v>
      </c>
      <c r="F33" s="17">
        <f>F32/N$5*100</f>
        <v>1.5748362170334282</v>
      </c>
      <c r="G33" s="18">
        <f>G32/O$5*100</f>
        <v>1.0684936483395076</v>
      </c>
    </row>
    <row r="34" spans="1:7" x14ac:dyDescent="0.25">
      <c r="A34" s="12" t="s">
        <v>45</v>
      </c>
      <c r="B34" s="54">
        <v>7.6923076923076927E-2</v>
      </c>
      <c r="C34" s="54">
        <v>3.8461538461538464E-2</v>
      </c>
      <c r="D34" s="54">
        <f>D32/D$5</f>
        <v>5.7142857142857141E-2</v>
      </c>
      <c r="E34" s="54">
        <f>E32/E$5</f>
        <v>2.8571428571428571E-2</v>
      </c>
      <c r="F34" s="54">
        <f>F32/F$5</f>
        <v>9.375E-2</v>
      </c>
      <c r="G34" s="14">
        <f>G32/G$5</f>
        <v>5.9880239520958084E-2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1</v>
      </c>
      <c r="C36" s="4">
        <v>0</v>
      </c>
      <c r="D36" s="4">
        <v>1</v>
      </c>
      <c r="E36" s="4">
        <v>1</v>
      </c>
      <c r="F36" s="4">
        <v>0</v>
      </c>
      <c r="G36" s="5">
        <f>SUM(B36:F36)</f>
        <v>3</v>
      </c>
    </row>
    <row r="37" spans="1:7" x14ac:dyDescent="0.25">
      <c r="A37" s="3" t="s">
        <v>30</v>
      </c>
      <c r="B37" s="17">
        <v>0.54837188387676983</v>
      </c>
      <c r="C37" s="17">
        <v>0</v>
      </c>
      <c r="D37" s="17">
        <f>D36/L$5*100</f>
        <v>0.53427080049794051</v>
      </c>
      <c r="E37" s="17">
        <f>E36/M$5*100</f>
        <v>0.52949274594938045</v>
      </c>
      <c r="F37" s="17">
        <f>F36/N$5*100</f>
        <v>0</v>
      </c>
      <c r="G37" s="18">
        <f>G36/O$5*100</f>
        <v>0.32054809450185229</v>
      </c>
    </row>
    <row r="38" spans="1:7" x14ac:dyDescent="0.25">
      <c r="A38" s="12" t="s">
        <v>46</v>
      </c>
      <c r="B38" s="54">
        <v>2.564102564102564E-2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1.7964071856287425E-2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3</v>
      </c>
      <c r="C40" s="4">
        <v>3</v>
      </c>
      <c r="D40" s="4">
        <v>1</v>
      </c>
      <c r="E40" s="4">
        <v>5</v>
      </c>
      <c r="F40" s="4">
        <v>0</v>
      </c>
      <c r="G40" s="5">
        <f>SUM(B40:F40)</f>
        <v>12</v>
      </c>
    </row>
    <row r="41" spans="1:7" x14ac:dyDescent="0.25">
      <c r="A41" s="3" t="s">
        <v>32</v>
      </c>
      <c r="B41" s="17">
        <v>1.6451156516303096</v>
      </c>
      <c r="C41" s="17">
        <v>1.6041751331465361</v>
      </c>
      <c r="D41" s="17">
        <f>D40/L$5*100</f>
        <v>0.53427080049794051</v>
      </c>
      <c r="E41" s="17">
        <f>E40/M$5*100</f>
        <v>2.6474637297469026</v>
      </c>
      <c r="F41" s="17">
        <f>F40/N$5*100</f>
        <v>0</v>
      </c>
      <c r="G41" s="18">
        <f>G40/O$5*100</f>
        <v>1.2821923780074092</v>
      </c>
    </row>
    <row r="42" spans="1:7" x14ac:dyDescent="0.25">
      <c r="A42" s="12" t="s">
        <v>47</v>
      </c>
      <c r="B42" s="54">
        <v>7.6923076923076927E-2</v>
      </c>
      <c r="C42" s="54">
        <v>0.11538461538461539</v>
      </c>
      <c r="D42" s="54">
        <f>D40/D$5</f>
        <v>2.8571428571428571E-2</v>
      </c>
      <c r="E42" s="54">
        <f>E40/E$5</f>
        <v>0.14285714285714285</v>
      </c>
      <c r="F42" s="54">
        <f>F40/F$5</f>
        <v>0</v>
      </c>
      <c r="G42" s="14">
        <f>G40/G$5</f>
        <v>7.1856287425149698E-2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3</v>
      </c>
      <c r="C44" s="4">
        <v>10</v>
      </c>
      <c r="D44" s="4">
        <v>6</v>
      </c>
      <c r="E44" s="4">
        <v>7</v>
      </c>
      <c r="F44" s="4">
        <v>6</v>
      </c>
      <c r="G44" s="5">
        <f>SUM(B44:F44)</f>
        <v>32</v>
      </c>
    </row>
    <row r="45" spans="1:7" x14ac:dyDescent="0.25">
      <c r="A45" s="3" t="s">
        <v>33</v>
      </c>
      <c r="B45" s="17">
        <v>1.6451156516303096</v>
      </c>
      <c r="C45" s="17">
        <v>5.3472504438217872</v>
      </c>
      <c r="D45" s="17">
        <f>D44/L$5*100</f>
        <v>3.2056248029876429</v>
      </c>
      <c r="E45" s="17">
        <f>E44/M$5*100</f>
        <v>3.7064492216456637</v>
      </c>
      <c r="F45" s="17">
        <f>F44/N$5*100</f>
        <v>3.1496724340668565</v>
      </c>
      <c r="G45" s="18">
        <f>G44/O$5*100</f>
        <v>3.4191796746864243</v>
      </c>
    </row>
    <row r="46" spans="1:7" x14ac:dyDescent="0.25">
      <c r="A46" s="12" t="s">
        <v>34</v>
      </c>
      <c r="B46" s="54">
        <v>7.6923076923076927E-2</v>
      </c>
      <c r="C46" s="54">
        <v>0.38461538461538464</v>
      </c>
      <c r="D46" s="54">
        <f>D44/D$5</f>
        <v>0.17142857142857143</v>
      </c>
      <c r="E46" s="54">
        <f>E44/E$5</f>
        <v>0.2</v>
      </c>
      <c r="F46" s="54">
        <f>F44/F$5</f>
        <v>0.1875</v>
      </c>
      <c r="G46" s="14">
        <f>G44/G$5</f>
        <v>0.19161676646706588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17</v>
      </c>
      <c r="C48" s="4">
        <v>13</v>
      </c>
      <c r="D48" s="4">
        <v>13</v>
      </c>
      <c r="E48" s="4">
        <v>19</v>
      </c>
      <c r="F48" s="4">
        <v>18</v>
      </c>
      <c r="G48" s="5">
        <f>SUM(B48:F48)</f>
        <v>80</v>
      </c>
    </row>
    <row r="49" spans="1:7" x14ac:dyDescent="0.25">
      <c r="A49" s="3" t="s">
        <v>36</v>
      </c>
      <c r="B49" s="17">
        <v>9.3223220259050876</v>
      </c>
      <c r="C49" s="17">
        <v>6.9514255769683233</v>
      </c>
      <c r="D49" s="17">
        <f>D48/L$5*100</f>
        <v>6.9455204064732268</v>
      </c>
      <c r="E49" s="17">
        <f>E48/M$5*100</f>
        <v>10.060362173038229</v>
      </c>
      <c r="F49" s="17">
        <f>F48/N$5*100</f>
        <v>9.4490173022005717</v>
      </c>
      <c r="G49" s="18">
        <f>G48/O$5*100</f>
        <v>8.5479491867160604</v>
      </c>
    </row>
    <row r="50" spans="1:7" x14ac:dyDescent="0.25">
      <c r="A50" s="12" t="s">
        <v>37</v>
      </c>
      <c r="B50" s="54">
        <v>0.4358974358974359</v>
      </c>
      <c r="C50" s="54">
        <v>0.5</v>
      </c>
      <c r="D50" s="54">
        <f>D48/D$5</f>
        <v>0.37142857142857144</v>
      </c>
      <c r="E50" s="54">
        <f>E48/E$5</f>
        <v>0.54285714285714282</v>
      </c>
      <c r="F50" s="54">
        <f>F48/F$5</f>
        <v>0.5625</v>
      </c>
      <c r="G50" s="14">
        <f>G48/G$5</f>
        <v>0.47904191616766467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8</v>
      </c>
      <c r="C52" s="4">
        <v>2</v>
      </c>
      <c r="D52" s="4">
        <v>8</v>
      </c>
      <c r="E52" s="4">
        <v>5</v>
      </c>
      <c r="F52" s="4">
        <v>3</v>
      </c>
      <c r="G52" s="5">
        <f>SUM(B52:F52)</f>
        <v>26</v>
      </c>
    </row>
    <row r="53" spans="1:7" x14ac:dyDescent="0.25">
      <c r="A53" s="3" t="s">
        <v>40</v>
      </c>
      <c r="B53" s="17">
        <v>4.3869750710141586</v>
      </c>
      <c r="C53" s="17">
        <v>1.0694500887643574</v>
      </c>
      <c r="D53" s="17">
        <f>D52/L$5*100</f>
        <v>4.2741664039835241</v>
      </c>
      <c r="E53" s="17">
        <f>E52/M$5*100</f>
        <v>2.6474637297469026</v>
      </c>
      <c r="F53" s="17">
        <f>F52/N$5*100</f>
        <v>1.5748362170334282</v>
      </c>
      <c r="G53" s="18">
        <f>G52/O$5*100</f>
        <v>2.7780834856827195</v>
      </c>
    </row>
    <row r="54" spans="1:7" x14ac:dyDescent="0.25">
      <c r="A54" s="12" t="s">
        <v>41</v>
      </c>
      <c r="B54" s="54">
        <v>0.20512820512820512</v>
      </c>
      <c r="C54" s="54">
        <v>7.6923076923076927E-2</v>
      </c>
      <c r="D54" s="54">
        <f>D52/D$5</f>
        <v>0.22857142857142856</v>
      </c>
      <c r="E54" s="54">
        <f>E52/E$5</f>
        <v>0.14285714285714285</v>
      </c>
      <c r="F54" s="54">
        <f>F52/F$5</f>
        <v>9.375E-2</v>
      </c>
      <c r="G54" s="14">
        <f>G52/G$5</f>
        <v>0.15568862275449102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3</v>
      </c>
      <c r="C56" s="4">
        <v>6</v>
      </c>
      <c r="D56" s="4">
        <v>5</v>
      </c>
      <c r="E56" s="4">
        <v>6</v>
      </c>
      <c r="F56" s="4">
        <v>6</v>
      </c>
      <c r="G56" s="5">
        <f>SUM(B56:F56)</f>
        <v>26</v>
      </c>
    </row>
    <row r="57" spans="1:7" x14ac:dyDescent="0.25">
      <c r="A57" s="3" t="s">
        <v>43</v>
      </c>
      <c r="B57" s="17">
        <v>1.6451156516303096</v>
      </c>
      <c r="C57" s="17">
        <v>3.2083502662930723</v>
      </c>
      <c r="D57" s="17">
        <f>D56/L$5*100</f>
        <v>2.6713540024897022</v>
      </c>
      <c r="E57" s="17">
        <f>E56/M$5*100</f>
        <v>3.1769564756962825</v>
      </c>
      <c r="F57" s="17">
        <f>F56/N$5*100</f>
        <v>3.1496724340668565</v>
      </c>
      <c r="G57" s="18">
        <f>G56/O$5*100</f>
        <v>2.7780834856827195</v>
      </c>
    </row>
    <row r="58" spans="1:7" x14ac:dyDescent="0.25">
      <c r="A58" s="12" t="s">
        <v>44</v>
      </c>
      <c r="B58" s="54">
        <v>7.6923076923076927E-2</v>
      </c>
      <c r="C58" s="54">
        <v>0.23076923076923078</v>
      </c>
      <c r="D58" s="54">
        <f>D56/D$5</f>
        <v>0.14285714285714285</v>
      </c>
      <c r="E58" s="54">
        <f>E56/E$5</f>
        <v>0.17142857142857143</v>
      </c>
      <c r="F58" s="54">
        <f>F56/F$5</f>
        <v>0.1875</v>
      </c>
      <c r="G58" s="14">
        <f>G56/G$5</f>
        <v>0.15568862275449102</v>
      </c>
    </row>
    <row r="59" spans="1:7" ht="4.5" customHeight="1" x14ac:dyDescent="0.25">
      <c r="A59" s="6"/>
      <c r="B59" s="10"/>
      <c r="C59" s="10"/>
      <c r="D59" s="10"/>
      <c r="E59" s="10"/>
      <c r="F59" s="60"/>
      <c r="G59" s="1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42185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A2" sqref="A2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51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0.15745568300312826</v>
      </c>
      <c r="J2" t="s">
        <v>78</v>
      </c>
    </row>
    <row r="3" spans="1:15" x14ac:dyDescent="0.25">
      <c r="A3" s="30"/>
      <c r="B3" s="31">
        <v>2010</v>
      </c>
      <c r="C3" s="31">
        <v>2011</v>
      </c>
      <c r="D3" s="31">
        <v>2012</v>
      </c>
      <c r="E3" s="31">
        <v>2013</v>
      </c>
      <c r="F3" s="31">
        <v>2014</v>
      </c>
      <c r="G3" s="32" t="s">
        <v>1</v>
      </c>
      <c r="J3" s="1">
        <v>2010</v>
      </c>
      <c r="K3" s="1">
        <v>2011</v>
      </c>
      <c r="L3" s="1">
        <v>2012</v>
      </c>
      <c r="M3" s="1">
        <v>2013</v>
      </c>
      <c r="N3" s="1">
        <v>2014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34</v>
      </c>
      <c r="C5" s="4">
        <v>21</v>
      </c>
      <c r="D5" s="4">
        <v>32</v>
      </c>
      <c r="E5" s="4">
        <v>33</v>
      </c>
      <c r="F5" s="4">
        <v>31</v>
      </c>
      <c r="G5" s="5">
        <f>SUM(B5:F5)</f>
        <v>151</v>
      </c>
      <c r="I5" t="s">
        <v>11</v>
      </c>
      <c r="J5">
        <v>166.54600000000002</v>
      </c>
      <c r="K5">
        <v>167.32499999999999</v>
      </c>
      <c r="L5">
        <v>166.74700000000001</v>
      </c>
      <c r="M5">
        <v>166.13799999999998</v>
      </c>
      <c r="N5">
        <v>166.23199999999997</v>
      </c>
      <c r="O5">
        <f>SUM(J5:N5)</f>
        <v>832.98799999999994</v>
      </c>
    </row>
    <row r="6" spans="1:15" x14ac:dyDescent="0.25">
      <c r="A6" s="3" t="s">
        <v>10</v>
      </c>
      <c r="B6" s="17">
        <v>20.414780300937878</v>
      </c>
      <c r="C6" s="17">
        <v>12.550425818018827</v>
      </c>
      <c r="D6" s="17">
        <f>D5/L$5*100</f>
        <v>19.190750058471814</v>
      </c>
      <c r="E6" s="17">
        <f>E5/M$5*100</f>
        <v>19.863005453297863</v>
      </c>
      <c r="F6" s="17">
        <f>F5/N$5*100</f>
        <v>18.648635641753696</v>
      </c>
      <c r="G6" s="18">
        <f>G5/O$5*100</f>
        <v>18.127512040989789</v>
      </c>
      <c r="I6" t="s">
        <v>77</v>
      </c>
      <c r="O6" s="41">
        <f>O5/'Statewide Totals Check'!O5</f>
        <v>0.10429155280089453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18</v>
      </c>
      <c r="C8" s="4">
        <v>4</v>
      </c>
      <c r="D8" s="4">
        <v>10</v>
      </c>
      <c r="E8" s="4">
        <v>11</v>
      </c>
      <c r="F8" s="4">
        <v>13</v>
      </c>
      <c r="G8" s="5">
        <f>SUM(B8:F8)</f>
        <v>56</v>
      </c>
    </row>
    <row r="9" spans="1:15" x14ac:dyDescent="0.25">
      <c r="A9" s="3" t="s">
        <v>17</v>
      </c>
      <c r="B9" s="17">
        <v>10.807824865202404</v>
      </c>
      <c r="C9" s="17">
        <v>2.3905572986702524</v>
      </c>
      <c r="D9" s="17">
        <f>D8/L$5*100</f>
        <v>5.9971093932724422</v>
      </c>
      <c r="E9" s="17">
        <f>E8/M$5*100</f>
        <v>6.6210018177659551</v>
      </c>
      <c r="F9" s="17">
        <f>F8/N$5*100</f>
        <v>7.8203955917031633</v>
      </c>
      <c r="G9" s="18">
        <f>G8/O$5*100</f>
        <v>6.7227859224862785</v>
      </c>
    </row>
    <row r="10" spans="1:15" x14ac:dyDescent="0.25">
      <c r="A10" s="12" t="s">
        <v>13</v>
      </c>
      <c r="B10" s="54">
        <v>0.52941176470588236</v>
      </c>
      <c r="C10" s="54">
        <v>0.19047619047619047</v>
      </c>
      <c r="D10" s="54">
        <f>D8/D$5</f>
        <v>0.3125</v>
      </c>
      <c r="E10" s="54">
        <f>E8/E$5</f>
        <v>0.33333333333333331</v>
      </c>
      <c r="F10" s="54">
        <f>F8/F$5</f>
        <v>0.41935483870967744</v>
      </c>
      <c r="G10" s="14">
        <f>G8/G$5</f>
        <v>0.37086092715231789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17</v>
      </c>
      <c r="C12" s="4">
        <v>8</v>
      </c>
      <c r="D12" s="4">
        <v>9</v>
      </c>
      <c r="E12" s="4">
        <v>13</v>
      </c>
      <c r="F12" s="4">
        <v>5</v>
      </c>
      <c r="G12" s="5">
        <f>SUM(B12:F12)</f>
        <v>52</v>
      </c>
    </row>
    <row r="13" spans="1:15" x14ac:dyDescent="0.25">
      <c r="A13" s="3" t="s">
        <v>88</v>
      </c>
      <c r="B13" s="24">
        <v>10.207390150468939</v>
      </c>
      <c r="C13" s="24">
        <v>4.7811145973405047</v>
      </c>
      <c r="D13" s="24">
        <f>D12/L$5*100</f>
        <v>5.3973984539451978</v>
      </c>
      <c r="E13" s="24">
        <f>E12/M$5*100</f>
        <v>7.8248203300870376</v>
      </c>
      <c r="F13" s="24">
        <f>F12/N$5*100</f>
        <v>3.0078444583473707</v>
      </c>
      <c r="G13" s="25">
        <f>G12/O$5*100</f>
        <v>6.2425869280229733</v>
      </c>
    </row>
    <row r="14" spans="1:15" x14ac:dyDescent="0.25">
      <c r="A14" s="12" t="s">
        <v>20</v>
      </c>
      <c r="B14" s="15">
        <v>0.5</v>
      </c>
      <c r="C14" s="15">
        <v>0.38095238095238093</v>
      </c>
      <c r="D14" s="15">
        <f>D12/D$5</f>
        <v>0.28125</v>
      </c>
      <c r="E14" s="15">
        <f>E12/E$5</f>
        <v>0.39393939393939392</v>
      </c>
      <c r="F14" s="15">
        <f>F12/F$5</f>
        <v>0.16129032258064516</v>
      </c>
      <c r="G14" s="36">
        <f>G12/G$5</f>
        <v>0.3443708609271523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18</v>
      </c>
      <c r="C16" s="23">
        <v>13</v>
      </c>
      <c r="D16" s="23">
        <v>15</v>
      </c>
      <c r="E16" s="23">
        <v>22</v>
      </c>
      <c r="F16" s="23">
        <v>15</v>
      </c>
      <c r="G16" s="5">
        <f>SUM(B16:F16)</f>
        <v>83</v>
      </c>
    </row>
    <row r="17" spans="1:7" s="16" customFormat="1" x14ac:dyDescent="0.25">
      <c r="A17" s="22" t="s">
        <v>19</v>
      </c>
      <c r="B17" s="24">
        <v>10.807824865202404</v>
      </c>
      <c r="C17" s="24">
        <v>7.769311220678321</v>
      </c>
      <c r="D17" s="24">
        <f>D16/L$5*100</f>
        <v>8.9956640899086633</v>
      </c>
      <c r="E17" s="24">
        <f>E16/M$5*100</f>
        <v>13.24200363553191</v>
      </c>
      <c r="F17" s="24">
        <f>F16/N$5*100</f>
        <v>9.0235333750421116</v>
      </c>
      <c r="G17" s="25">
        <f>G16/O$5*100</f>
        <v>9.9641291351135912</v>
      </c>
    </row>
    <row r="18" spans="1:7" x14ac:dyDescent="0.25">
      <c r="A18" s="3" t="s">
        <v>81</v>
      </c>
      <c r="B18" s="54">
        <v>0.52941176470588236</v>
      </c>
      <c r="C18" s="54">
        <v>0.61904761904761907</v>
      </c>
      <c r="D18" s="54">
        <f>D16/D$5</f>
        <v>0.46875</v>
      </c>
      <c r="E18" s="54">
        <f>E16/E$5</f>
        <v>0.66666666666666663</v>
      </c>
      <c r="F18" s="54">
        <f>F16/F$5</f>
        <v>0.4838709677419355</v>
      </c>
      <c r="G18" s="14">
        <f>G16/G$5</f>
        <v>0.54966887417218546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16</v>
      </c>
      <c r="C20" s="4">
        <v>12</v>
      </c>
      <c r="D20" s="4">
        <v>19</v>
      </c>
      <c r="E20" s="4">
        <v>14</v>
      </c>
      <c r="F20" s="4">
        <v>10</v>
      </c>
      <c r="G20" s="5">
        <f>SUM(B20:F20)</f>
        <v>71</v>
      </c>
    </row>
    <row r="21" spans="1:7" x14ac:dyDescent="0.25">
      <c r="A21" s="3" t="s">
        <v>15</v>
      </c>
      <c r="B21" s="17">
        <v>9.6069554357354718</v>
      </c>
      <c r="C21" s="17">
        <v>7.1716718960107579</v>
      </c>
      <c r="D21" s="17">
        <f>D20/L$5*100</f>
        <v>11.394507847217641</v>
      </c>
      <c r="E21" s="17">
        <f>E20/M$5*100</f>
        <v>8.4267295862475784</v>
      </c>
      <c r="F21" s="17">
        <f>F20/N$5*100</f>
        <v>6.0156889166947414</v>
      </c>
      <c r="G21" s="18">
        <f>G20/O$5*100</f>
        <v>8.5235321517236748</v>
      </c>
    </row>
    <row r="22" spans="1:7" x14ac:dyDescent="0.25">
      <c r="A22" s="12" t="s">
        <v>12</v>
      </c>
      <c r="B22" s="54">
        <v>0.47058823529411764</v>
      </c>
      <c r="C22" s="54">
        <v>0.5714285714285714</v>
      </c>
      <c r="D22" s="54">
        <f>D20/D$5</f>
        <v>0.59375</v>
      </c>
      <c r="E22" s="54">
        <f>E20/E$5</f>
        <v>0.42424242424242425</v>
      </c>
      <c r="F22" s="54">
        <f>F20/F$5</f>
        <v>0.32258064516129031</v>
      </c>
      <c r="G22" s="14">
        <f>G20/G$5</f>
        <v>0.47019867549668876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2</v>
      </c>
      <c r="C24" s="4">
        <v>5</v>
      </c>
      <c r="D24" s="4">
        <v>2</v>
      </c>
      <c r="E24" s="4">
        <v>4</v>
      </c>
      <c r="F24" s="4">
        <v>4</v>
      </c>
      <c r="G24" s="5">
        <f>SUM(B24:F24)</f>
        <v>17</v>
      </c>
    </row>
    <row r="25" spans="1:7" x14ac:dyDescent="0.25">
      <c r="A25" s="3" t="s">
        <v>21</v>
      </c>
      <c r="B25" s="17">
        <v>1.200869429466934</v>
      </c>
      <c r="C25" s="17">
        <v>2.9881966233378159</v>
      </c>
      <c r="D25" s="17">
        <f>D24/L$5*100</f>
        <v>1.1994218786544883</v>
      </c>
      <c r="E25" s="17">
        <f>E24/M$5*100</f>
        <v>2.4076370246421654</v>
      </c>
      <c r="F25" s="17">
        <f>F24/N$5*100</f>
        <v>2.4062755666778965</v>
      </c>
      <c r="G25" s="18">
        <f>G24/O$5*100</f>
        <v>2.0408457264690489</v>
      </c>
    </row>
    <row r="26" spans="1:7" x14ac:dyDescent="0.25">
      <c r="A26" s="12" t="s">
        <v>22</v>
      </c>
      <c r="B26" s="54">
        <v>5.8823529411764705E-2</v>
      </c>
      <c r="C26" s="54">
        <v>0.23809523809523808</v>
      </c>
      <c r="D26" s="54">
        <f>D24/D$5</f>
        <v>6.25E-2</v>
      </c>
      <c r="E26" s="54">
        <f>E24/E$5</f>
        <v>0.12121212121212122</v>
      </c>
      <c r="F26" s="54">
        <f>F24/F$5</f>
        <v>0.12903225806451613</v>
      </c>
      <c r="G26" s="14">
        <f>G24/G$5</f>
        <v>0.11258278145695365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8</v>
      </c>
      <c r="C28" s="4">
        <v>1</v>
      </c>
      <c r="D28" s="4">
        <v>6</v>
      </c>
      <c r="E28" s="4">
        <v>3</v>
      </c>
      <c r="F28" s="4">
        <v>5</v>
      </c>
      <c r="G28" s="5">
        <f>SUM(B28:F28)</f>
        <v>23</v>
      </c>
    </row>
    <row r="29" spans="1:7" x14ac:dyDescent="0.25">
      <c r="A29" s="3" t="s">
        <v>25</v>
      </c>
      <c r="B29" s="17">
        <v>4.8034777178677359</v>
      </c>
      <c r="C29" s="17">
        <v>0.59763932466756309</v>
      </c>
      <c r="D29" s="17">
        <f>D28/L$5*100</f>
        <v>3.598265635963465</v>
      </c>
      <c r="E29" s="17">
        <f>E28/M$5*100</f>
        <v>1.8057277684816238</v>
      </c>
      <c r="F29" s="17">
        <f>F28/N$5*100</f>
        <v>3.0078444583473707</v>
      </c>
      <c r="G29" s="18">
        <f>G28/O$5*100</f>
        <v>2.7611442181640076</v>
      </c>
    </row>
    <row r="30" spans="1:7" x14ac:dyDescent="0.25">
      <c r="A30" s="12" t="s">
        <v>26</v>
      </c>
      <c r="B30" s="54">
        <v>0.23529411764705882</v>
      </c>
      <c r="C30" s="54">
        <v>4.7619047619047616E-2</v>
      </c>
      <c r="D30" s="54">
        <f>D28/D$5</f>
        <v>0.1875</v>
      </c>
      <c r="E30" s="54">
        <f>E28/E$5</f>
        <v>9.0909090909090912E-2</v>
      </c>
      <c r="F30" s="54">
        <f>F28/F$5</f>
        <v>0.16129032258064516</v>
      </c>
      <c r="G30" s="14">
        <f>G28/G$5</f>
        <v>0.15231788079470199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1</v>
      </c>
      <c r="C32" s="4">
        <v>2</v>
      </c>
      <c r="D32" s="4">
        <v>1</v>
      </c>
      <c r="E32" s="4">
        <v>2</v>
      </c>
      <c r="F32" s="4">
        <v>1</v>
      </c>
      <c r="G32" s="5">
        <f>SUM(B32:F32)</f>
        <v>7</v>
      </c>
    </row>
    <row r="33" spans="1:7" x14ac:dyDescent="0.25">
      <c r="A33" s="3" t="s">
        <v>28</v>
      </c>
      <c r="B33" s="17">
        <v>0.60043471473346699</v>
      </c>
      <c r="C33" s="17">
        <v>1.1952786493351262</v>
      </c>
      <c r="D33" s="17">
        <f>D32/L$5*100</f>
        <v>0.59971093932724417</v>
      </c>
      <c r="E33" s="17">
        <f>E32/M$5*100</f>
        <v>1.2038185123210827</v>
      </c>
      <c r="F33" s="17">
        <f>F32/N$5*100</f>
        <v>0.60156889166947414</v>
      </c>
      <c r="G33" s="18">
        <f>G32/O$5*100</f>
        <v>0.84034824031078481</v>
      </c>
    </row>
    <row r="34" spans="1:7" x14ac:dyDescent="0.25">
      <c r="A34" s="12" t="s">
        <v>45</v>
      </c>
      <c r="B34" s="54">
        <v>2.9411764705882353E-2</v>
      </c>
      <c r="C34" s="54">
        <v>9.5238095238095233E-2</v>
      </c>
      <c r="D34" s="54">
        <f>D32/D$5</f>
        <v>3.125E-2</v>
      </c>
      <c r="E34" s="54">
        <f>E32/E$5</f>
        <v>6.0606060606060608E-2</v>
      </c>
      <c r="F34" s="54">
        <f>F32/F$5</f>
        <v>3.2258064516129031E-2</v>
      </c>
      <c r="G34" s="14">
        <f>G32/G$5</f>
        <v>4.6357615894039736E-2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5">
        <f>SUM(B36:F36)</f>
        <v>0</v>
      </c>
    </row>
    <row r="37" spans="1:7" x14ac:dyDescent="0.25">
      <c r="A37" s="3" t="s">
        <v>30</v>
      </c>
      <c r="B37" s="17">
        <v>0</v>
      </c>
      <c r="C37" s="17">
        <v>0</v>
      </c>
      <c r="D37" s="17">
        <f>D36/L$5*100</f>
        <v>0</v>
      </c>
      <c r="E37" s="17">
        <f>E36/M$5*100</f>
        <v>0</v>
      </c>
      <c r="F37" s="17">
        <f>F36/N$5*100</f>
        <v>0</v>
      </c>
      <c r="G37" s="18">
        <f>G36/O$5*100</f>
        <v>0</v>
      </c>
    </row>
    <row r="38" spans="1:7" x14ac:dyDescent="0.25">
      <c r="A38" s="12" t="s">
        <v>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0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4</v>
      </c>
      <c r="C40" s="4">
        <v>0</v>
      </c>
      <c r="D40" s="4">
        <v>4</v>
      </c>
      <c r="E40" s="4">
        <v>4</v>
      </c>
      <c r="F40" s="4">
        <v>2</v>
      </c>
      <c r="G40" s="5">
        <f>SUM(B40:F40)</f>
        <v>14</v>
      </c>
    </row>
    <row r="41" spans="1:7" x14ac:dyDescent="0.25">
      <c r="A41" s="3" t="s">
        <v>32</v>
      </c>
      <c r="B41" s="17">
        <v>2.401738858933868</v>
      </c>
      <c r="C41" s="17">
        <v>0</v>
      </c>
      <c r="D41" s="17">
        <f>D40/L$5*100</f>
        <v>2.3988437573089767</v>
      </c>
      <c r="E41" s="17">
        <f>E40/M$5*100</f>
        <v>2.4076370246421654</v>
      </c>
      <c r="F41" s="17">
        <f>F40/N$5*100</f>
        <v>1.2031377833389483</v>
      </c>
      <c r="G41" s="18">
        <f>G40/O$5*100</f>
        <v>1.6806964806215696</v>
      </c>
    </row>
    <row r="42" spans="1:7" x14ac:dyDescent="0.25">
      <c r="A42" s="12" t="s">
        <v>47</v>
      </c>
      <c r="B42" s="54">
        <v>0.11764705882352941</v>
      </c>
      <c r="C42" s="54">
        <v>0</v>
      </c>
      <c r="D42" s="54">
        <f>D40/D$5</f>
        <v>0.125</v>
      </c>
      <c r="E42" s="54">
        <f>E40/E$5</f>
        <v>0.12121212121212122</v>
      </c>
      <c r="F42" s="54">
        <f>F40/F$5</f>
        <v>6.4516129032258063E-2</v>
      </c>
      <c r="G42" s="14">
        <f>G40/G$5</f>
        <v>9.2715231788079472E-2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83</v>
      </c>
      <c r="B44" s="4">
        <v>0</v>
      </c>
      <c r="C44" s="4">
        <v>3</v>
      </c>
      <c r="D44" s="4">
        <v>1</v>
      </c>
      <c r="E44" s="4">
        <v>5</v>
      </c>
      <c r="F44" s="4">
        <v>5</v>
      </c>
      <c r="G44" s="5">
        <f>SUM(B44:F44)</f>
        <v>14</v>
      </c>
    </row>
    <row r="45" spans="1:7" x14ac:dyDescent="0.25">
      <c r="A45" s="3" t="s">
        <v>33</v>
      </c>
      <c r="B45" s="17">
        <v>0</v>
      </c>
      <c r="C45" s="17">
        <v>1.7929179740026895</v>
      </c>
      <c r="D45" s="17">
        <f>D44/L$5*100</f>
        <v>0.59971093932724417</v>
      </c>
      <c r="E45" s="17">
        <f>E44/M$5*100</f>
        <v>3.0095462808027067</v>
      </c>
      <c r="F45" s="17">
        <f>F44/N$5*100</f>
        <v>3.0078444583473707</v>
      </c>
      <c r="G45" s="18">
        <f>G44/O$5*100</f>
        <v>1.6806964806215696</v>
      </c>
    </row>
    <row r="46" spans="1:7" x14ac:dyDescent="0.25">
      <c r="A46" s="12" t="s">
        <v>34</v>
      </c>
      <c r="B46" s="54">
        <v>0</v>
      </c>
      <c r="C46" s="54">
        <v>0.14285714285714285</v>
      </c>
      <c r="D46" s="54">
        <f>D44/D$5</f>
        <v>3.125E-2</v>
      </c>
      <c r="E46" s="54">
        <f>E44/E$5</f>
        <v>0.15151515151515152</v>
      </c>
      <c r="F46" s="54">
        <f>F44/F$5</f>
        <v>0.16129032258064516</v>
      </c>
      <c r="G46" s="14">
        <f>G44/G$5</f>
        <v>9.2715231788079472E-2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23</v>
      </c>
      <c r="C48" s="4">
        <v>12</v>
      </c>
      <c r="D48" s="4">
        <v>18</v>
      </c>
      <c r="E48" s="4">
        <v>15</v>
      </c>
      <c r="F48" s="4">
        <v>20</v>
      </c>
      <c r="G48" s="5">
        <f>SUM(B48:F48)</f>
        <v>88</v>
      </c>
    </row>
    <row r="49" spans="1:7" x14ac:dyDescent="0.25">
      <c r="A49" s="3" t="s">
        <v>36</v>
      </c>
      <c r="B49" s="17">
        <v>13.809998438869739</v>
      </c>
      <c r="C49" s="17">
        <v>7.1716718960107579</v>
      </c>
      <c r="D49" s="17">
        <f>D48/L$5*100</f>
        <v>10.794796907890396</v>
      </c>
      <c r="E49" s="17">
        <f>E48/M$5*100</f>
        <v>9.0286388424081192</v>
      </c>
      <c r="F49" s="17">
        <f>F48/N$5*100</f>
        <v>12.031377833389483</v>
      </c>
      <c r="G49" s="18">
        <f>G48/O$5*100</f>
        <v>10.564377878192724</v>
      </c>
    </row>
    <row r="50" spans="1:7" x14ac:dyDescent="0.25">
      <c r="A50" s="12" t="s">
        <v>37</v>
      </c>
      <c r="B50" s="54">
        <v>0.67647058823529416</v>
      </c>
      <c r="C50" s="54">
        <v>0.5714285714285714</v>
      </c>
      <c r="D50" s="54">
        <f>D48/D$5</f>
        <v>0.5625</v>
      </c>
      <c r="E50" s="54">
        <f>E48/E$5</f>
        <v>0.45454545454545453</v>
      </c>
      <c r="F50" s="54">
        <f>F48/F$5</f>
        <v>0.64516129032258063</v>
      </c>
      <c r="G50" s="14">
        <f>G48/G$5</f>
        <v>0.58278145695364236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0</v>
      </c>
      <c r="C52" s="4">
        <v>4</v>
      </c>
      <c r="D52" s="4">
        <v>2</v>
      </c>
      <c r="E52" s="4">
        <v>9</v>
      </c>
      <c r="F52" s="4">
        <v>5</v>
      </c>
      <c r="G52" s="5">
        <f>SUM(B52:F52)</f>
        <v>20</v>
      </c>
    </row>
    <row r="53" spans="1:7" x14ac:dyDescent="0.25">
      <c r="A53" s="3" t="s">
        <v>40</v>
      </c>
      <c r="B53" s="17">
        <v>0</v>
      </c>
      <c r="C53" s="17">
        <v>2.3905572986702524</v>
      </c>
      <c r="D53" s="17">
        <f>D52/L$5*100</f>
        <v>1.1994218786544883</v>
      </c>
      <c r="E53" s="17">
        <f>E52/M$5*100</f>
        <v>5.4171833054448717</v>
      </c>
      <c r="F53" s="17">
        <f>F52/N$5*100</f>
        <v>3.0078444583473707</v>
      </c>
      <c r="G53" s="18">
        <f>G52/O$5*100</f>
        <v>2.400994972316528</v>
      </c>
    </row>
    <row r="54" spans="1:7" x14ac:dyDescent="0.25">
      <c r="A54" s="12" t="s">
        <v>41</v>
      </c>
      <c r="B54" s="54">
        <v>0</v>
      </c>
      <c r="C54" s="54">
        <v>0.19047619047619047</v>
      </c>
      <c r="D54" s="54">
        <f>D52/D$5</f>
        <v>6.25E-2</v>
      </c>
      <c r="E54" s="54">
        <f>E52/E$5</f>
        <v>0.27272727272727271</v>
      </c>
      <c r="F54" s="54">
        <f>F52/F$5</f>
        <v>0.16129032258064516</v>
      </c>
      <c r="G54" s="14">
        <f>G52/G$5</f>
        <v>0.13245033112582782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9</v>
      </c>
      <c r="C56" s="4">
        <v>1</v>
      </c>
      <c r="D56" s="4">
        <v>9</v>
      </c>
      <c r="E56" s="4">
        <v>4</v>
      </c>
      <c r="F56" s="4">
        <v>4</v>
      </c>
      <c r="G56" s="5">
        <f>SUM(B56:F56)</f>
        <v>27</v>
      </c>
    </row>
    <row r="57" spans="1:7" x14ac:dyDescent="0.25">
      <c r="A57" s="3" t="s">
        <v>43</v>
      </c>
      <c r="B57" s="17">
        <v>5.403912432601202</v>
      </c>
      <c r="C57" s="17">
        <v>0.59763932466756309</v>
      </c>
      <c r="D57" s="17">
        <f>D56/L$5*100</f>
        <v>5.3973984539451978</v>
      </c>
      <c r="E57" s="17">
        <f>E56/M$5*100</f>
        <v>2.4076370246421654</v>
      </c>
      <c r="F57" s="17">
        <f>F56/N$5*100</f>
        <v>2.4062755666778965</v>
      </c>
      <c r="G57" s="18">
        <f>G56/O$5*100</f>
        <v>3.2413432126273132</v>
      </c>
    </row>
    <row r="58" spans="1:7" x14ac:dyDescent="0.25">
      <c r="A58" s="12" t="s">
        <v>44</v>
      </c>
      <c r="B58" s="54">
        <v>0.26470588235294118</v>
      </c>
      <c r="C58" s="54">
        <v>4.7619047619047616E-2</v>
      </c>
      <c r="D58" s="54">
        <f>D56/D$5</f>
        <v>0.28125</v>
      </c>
      <c r="E58" s="54">
        <f>E56/E$5</f>
        <v>0.12121212121212122</v>
      </c>
      <c r="F58" s="54">
        <f>F56/F$5</f>
        <v>0.12903225806451613</v>
      </c>
      <c r="G58" s="14">
        <f>G56/G$5</f>
        <v>0.17880794701986755</v>
      </c>
    </row>
    <row r="59" spans="1:7" ht="4.5" customHeight="1" x14ac:dyDescent="0.25">
      <c r="A59" s="6"/>
      <c r="B59" s="10"/>
      <c r="C59" s="10"/>
      <c r="D59" s="10"/>
      <c r="E59" s="10"/>
      <c r="F59" s="60"/>
      <c r="G59" s="1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42185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A2" sqref="A2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52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0.11470281543274244</v>
      </c>
      <c r="J2" t="s">
        <v>78</v>
      </c>
    </row>
    <row r="3" spans="1:15" x14ac:dyDescent="0.25">
      <c r="A3" s="30"/>
      <c r="B3" s="31">
        <v>2010</v>
      </c>
      <c r="C3" s="31">
        <v>2011</v>
      </c>
      <c r="D3" s="31">
        <v>2012</v>
      </c>
      <c r="E3" s="31">
        <v>2013</v>
      </c>
      <c r="F3" s="31">
        <v>2014</v>
      </c>
      <c r="G3" s="32" t="s">
        <v>1</v>
      </c>
      <c r="J3" s="1">
        <v>2010</v>
      </c>
      <c r="K3" s="1">
        <v>2011</v>
      </c>
      <c r="L3" s="1">
        <v>2012</v>
      </c>
      <c r="M3" s="1">
        <v>2013</v>
      </c>
      <c r="N3" s="1">
        <v>2014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29</v>
      </c>
      <c r="C5" s="4">
        <v>19</v>
      </c>
      <c r="D5" s="4">
        <v>24</v>
      </c>
      <c r="E5" s="4">
        <v>17</v>
      </c>
      <c r="F5" s="4">
        <v>21</v>
      </c>
      <c r="G5" s="5">
        <f>SUM(B5:F5)</f>
        <v>110</v>
      </c>
      <c r="I5" t="s">
        <v>11</v>
      </c>
      <c r="J5">
        <v>204.49200000000005</v>
      </c>
      <c r="K5">
        <v>209.30200000000002</v>
      </c>
      <c r="L5">
        <v>209.53099999999998</v>
      </c>
      <c r="M5">
        <v>210.55299999999997</v>
      </c>
      <c r="N5">
        <v>212.24499999999998</v>
      </c>
      <c r="O5">
        <f>SUM(J5:N5)</f>
        <v>1046.123</v>
      </c>
    </row>
    <row r="6" spans="1:15" x14ac:dyDescent="0.25">
      <c r="A6" s="3" t="s">
        <v>10</v>
      </c>
      <c r="B6" s="17">
        <v>14.181483872229716</v>
      </c>
      <c r="C6" s="17">
        <v>9.0777918987873978</v>
      </c>
      <c r="D6" s="17">
        <f>D5/L$5*100</f>
        <v>11.454152368861887</v>
      </c>
      <c r="E6" s="17">
        <f>E5/M$5*100</f>
        <v>8.0739766234629773</v>
      </c>
      <c r="F6" s="17">
        <f>F5/N$5*100</f>
        <v>9.894226012391341</v>
      </c>
      <c r="G6" s="18">
        <f>G5/O$5*100</f>
        <v>10.515015920690015</v>
      </c>
      <c r="I6" t="s">
        <v>77</v>
      </c>
      <c r="O6" s="41">
        <f>O5/'Statewide Totals Check'!O5</f>
        <v>0.13097642714028318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11</v>
      </c>
      <c r="C8" s="4">
        <v>11</v>
      </c>
      <c r="D8" s="4">
        <v>10</v>
      </c>
      <c r="E8" s="4">
        <v>6</v>
      </c>
      <c r="F8" s="4">
        <v>11</v>
      </c>
      <c r="G8" s="5">
        <f>SUM(B8:F8)</f>
        <v>49</v>
      </c>
    </row>
    <row r="9" spans="1:15" x14ac:dyDescent="0.25">
      <c r="A9" s="3" t="s">
        <v>17</v>
      </c>
      <c r="B9" s="17">
        <v>5.379183537742307</v>
      </c>
      <c r="C9" s="17">
        <v>5.2555637308769141</v>
      </c>
      <c r="D9" s="17">
        <f>D8/L$5*100</f>
        <v>4.7725634870257867</v>
      </c>
      <c r="E9" s="17">
        <f>E8/M$5*100</f>
        <v>2.8496388082810511</v>
      </c>
      <c r="F9" s="17">
        <f>F8/N$5*100</f>
        <v>5.1826898160145118</v>
      </c>
      <c r="G9" s="18">
        <f>G8/O$5*100</f>
        <v>4.6839616373982791</v>
      </c>
    </row>
    <row r="10" spans="1:15" x14ac:dyDescent="0.25">
      <c r="A10" s="12" t="s">
        <v>13</v>
      </c>
      <c r="B10" s="54">
        <v>0.37931034482758619</v>
      </c>
      <c r="C10" s="54">
        <v>0.57894736842105265</v>
      </c>
      <c r="D10" s="54">
        <f>D8/D$5</f>
        <v>0.41666666666666669</v>
      </c>
      <c r="E10" s="54">
        <f>E8/E$5</f>
        <v>0.35294117647058826</v>
      </c>
      <c r="F10" s="54">
        <f>F8/F$5</f>
        <v>0.52380952380952384</v>
      </c>
      <c r="G10" s="14">
        <f>G8/G$5</f>
        <v>0.44545454545454544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7</v>
      </c>
      <c r="C12" s="4">
        <v>5</v>
      </c>
      <c r="D12" s="4">
        <v>3</v>
      </c>
      <c r="E12" s="4">
        <v>3</v>
      </c>
      <c r="F12" s="4">
        <v>1</v>
      </c>
      <c r="G12" s="5">
        <f>SUM(B12:F12)</f>
        <v>19</v>
      </c>
    </row>
    <row r="13" spans="1:15" x14ac:dyDescent="0.25">
      <c r="A13" s="3" t="s">
        <v>88</v>
      </c>
      <c r="B13" s="24">
        <v>3.4231167967451044</v>
      </c>
      <c r="C13" s="24">
        <v>2.388892604944052</v>
      </c>
      <c r="D13" s="24">
        <f>D12/L$5*100</f>
        <v>1.4317690461077359</v>
      </c>
      <c r="E13" s="24">
        <f>E12/M$5*100</f>
        <v>1.4248194041405255</v>
      </c>
      <c r="F13" s="24">
        <f>F12/N$5*100</f>
        <v>0.47115361963768293</v>
      </c>
      <c r="G13" s="25">
        <f>G12/O$5*100</f>
        <v>1.8162300226646388</v>
      </c>
    </row>
    <row r="14" spans="1:15" x14ac:dyDescent="0.25">
      <c r="A14" s="12" t="s">
        <v>20</v>
      </c>
      <c r="B14" s="15">
        <v>0.2413793103448276</v>
      </c>
      <c r="C14" s="15">
        <v>0.26315789473684209</v>
      </c>
      <c r="D14" s="15">
        <f>D12/D$5</f>
        <v>0.125</v>
      </c>
      <c r="E14" s="15">
        <f>E12/E$5</f>
        <v>0.17647058823529413</v>
      </c>
      <c r="F14" s="15">
        <f>F12/F$5</f>
        <v>4.7619047619047616E-2</v>
      </c>
      <c r="G14" s="36">
        <f>G12/G$5</f>
        <v>0.17272727272727273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12</v>
      </c>
      <c r="C16" s="23">
        <v>15</v>
      </c>
      <c r="D16" s="23">
        <v>15</v>
      </c>
      <c r="E16" s="23">
        <v>11</v>
      </c>
      <c r="F16" s="23">
        <v>8</v>
      </c>
      <c r="G16" s="5">
        <f>SUM(B16:F16)</f>
        <v>61</v>
      </c>
    </row>
    <row r="17" spans="1:7" s="16" customFormat="1" x14ac:dyDescent="0.25">
      <c r="A17" s="22" t="s">
        <v>19</v>
      </c>
      <c r="B17" s="24">
        <v>5.8682002229916073</v>
      </c>
      <c r="C17" s="24">
        <v>7.1666778148321564</v>
      </c>
      <c r="D17" s="24">
        <f>D16/L$5*100</f>
        <v>7.1588452305386792</v>
      </c>
      <c r="E17" s="24">
        <f>E16/M$5*100</f>
        <v>5.2243378151819266</v>
      </c>
      <c r="F17" s="24">
        <f>F16/N$5*100</f>
        <v>3.7692289571014634</v>
      </c>
      <c r="G17" s="25">
        <f>G16/O$5*100</f>
        <v>5.8310542832917349</v>
      </c>
    </row>
    <row r="18" spans="1:7" x14ac:dyDescent="0.25">
      <c r="A18" s="3" t="s">
        <v>81</v>
      </c>
      <c r="B18" s="54">
        <v>0.41379310344827586</v>
      </c>
      <c r="C18" s="54">
        <v>0.78947368421052633</v>
      </c>
      <c r="D18" s="54">
        <f>D16/D$5</f>
        <v>0.625</v>
      </c>
      <c r="E18" s="54">
        <f>E16/E$5</f>
        <v>0.6470588235294118</v>
      </c>
      <c r="F18" s="54">
        <f>F16/F$5</f>
        <v>0.38095238095238093</v>
      </c>
      <c r="G18" s="14">
        <f>G16/G$5</f>
        <v>0.55454545454545456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11</v>
      </c>
      <c r="C20" s="4">
        <v>4</v>
      </c>
      <c r="D20" s="4">
        <v>11</v>
      </c>
      <c r="E20" s="4">
        <v>7</v>
      </c>
      <c r="F20" s="4">
        <v>11</v>
      </c>
      <c r="G20" s="5">
        <f>SUM(B20:F20)</f>
        <v>44</v>
      </c>
    </row>
    <row r="21" spans="1:7" x14ac:dyDescent="0.25">
      <c r="A21" s="3" t="s">
        <v>15</v>
      </c>
      <c r="B21" s="17">
        <v>5.379183537742307</v>
      </c>
      <c r="C21" s="17">
        <v>1.9111140839552416</v>
      </c>
      <c r="D21" s="17">
        <f>D20/L$5*100</f>
        <v>5.2498198357283652</v>
      </c>
      <c r="E21" s="17">
        <f>E20/M$5*100</f>
        <v>3.3245786096612258</v>
      </c>
      <c r="F21" s="17">
        <f>F20/N$5*100</f>
        <v>5.1826898160145118</v>
      </c>
      <c r="G21" s="18">
        <f>G20/O$5*100</f>
        <v>4.2060063682760056</v>
      </c>
    </row>
    <row r="22" spans="1:7" x14ac:dyDescent="0.25">
      <c r="A22" s="12" t="s">
        <v>12</v>
      </c>
      <c r="B22" s="54">
        <v>0.37931034482758619</v>
      </c>
      <c r="C22" s="54">
        <v>0.21052631578947367</v>
      </c>
      <c r="D22" s="54">
        <f>D20/D$5</f>
        <v>0.45833333333333331</v>
      </c>
      <c r="E22" s="54">
        <f>E20/E$5</f>
        <v>0.41176470588235292</v>
      </c>
      <c r="F22" s="54">
        <f>F20/F$5</f>
        <v>0.52380952380952384</v>
      </c>
      <c r="G22" s="14">
        <f>G20/G$5</f>
        <v>0.4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5</v>
      </c>
      <c r="C24" s="4">
        <v>4</v>
      </c>
      <c r="D24" s="4">
        <v>4</v>
      </c>
      <c r="E24" s="4">
        <v>1</v>
      </c>
      <c r="F24" s="4">
        <v>2</v>
      </c>
      <c r="G24" s="5">
        <f>SUM(B24:F24)</f>
        <v>16</v>
      </c>
    </row>
    <row r="25" spans="1:7" x14ac:dyDescent="0.25">
      <c r="A25" s="3" t="s">
        <v>21</v>
      </c>
      <c r="B25" s="17">
        <v>2.4450834262465029</v>
      </c>
      <c r="C25" s="17">
        <v>1.9111140839552416</v>
      </c>
      <c r="D25" s="17">
        <f>D24/L$5*100</f>
        <v>1.9090253948103146</v>
      </c>
      <c r="E25" s="17">
        <f>E24/M$5*100</f>
        <v>0.47493980138017516</v>
      </c>
      <c r="F25" s="17">
        <f>F24/N$5*100</f>
        <v>0.94230723927536586</v>
      </c>
      <c r="G25" s="18">
        <f>G24/O$5*100</f>
        <v>1.5294568611912747</v>
      </c>
    </row>
    <row r="26" spans="1:7" x14ac:dyDescent="0.25">
      <c r="A26" s="12" t="s">
        <v>22</v>
      </c>
      <c r="B26" s="54">
        <v>0.17241379310344829</v>
      </c>
      <c r="C26" s="54">
        <v>0.21052631578947367</v>
      </c>
      <c r="D26" s="54">
        <f>D24/D$5</f>
        <v>0.16666666666666666</v>
      </c>
      <c r="E26" s="54">
        <f>E24/E$5</f>
        <v>5.8823529411764705E-2</v>
      </c>
      <c r="F26" s="54">
        <f>F24/F$5</f>
        <v>9.5238095238095233E-2</v>
      </c>
      <c r="G26" s="14">
        <f>G24/G$5</f>
        <v>0.14545454545454545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4</v>
      </c>
      <c r="C28" s="4">
        <v>1</v>
      </c>
      <c r="D28" s="4">
        <v>4</v>
      </c>
      <c r="E28" s="4">
        <v>1</v>
      </c>
      <c r="F28" s="4">
        <v>7</v>
      </c>
      <c r="G28" s="5">
        <f>SUM(B28:F28)</f>
        <v>17</v>
      </c>
    </row>
    <row r="29" spans="1:7" x14ac:dyDescent="0.25">
      <c r="A29" s="3" t="s">
        <v>25</v>
      </c>
      <c r="B29" s="17">
        <v>1.9560667409972026</v>
      </c>
      <c r="C29" s="17">
        <v>0.47777852098881041</v>
      </c>
      <c r="D29" s="17">
        <f>D28/L$5*100</f>
        <v>1.9090253948103146</v>
      </c>
      <c r="E29" s="17">
        <f>E28/M$5*100</f>
        <v>0.47493980138017516</v>
      </c>
      <c r="F29" s="17">
        <f>F28/N$5*100</f>
        <v>3.2980753374637803</v>
      </c>
      <c r="G29" s="18">
        <f>G28/O$5*100</f>
        <v>1.6250479150157295</v>
      </c>
    </row>
    <row r="30" spans="1:7" x14ac:dyDescent="0.25">
      <c r="A30" s="12" t="s">
        <v>26</v>
      </c>
      <c r="B30" s="54">
        <v>0.13793103448275862</v>
      </c>
      <c r="C30" s="54">
        <v>5.2631578947368418E-2</v>
      </c>
      <c r="D30" s="54">
        <f>D28/D$5</f>
        <v>0.16666666666666666</v>
      </c>
      <c r="E30" s="54">
        <f>E28/E$5</f>
        <v>5.8823529411764705E-2</v>
      </c>
      <c r="F30" s="54">
        <f>F28/F$5</f>
        <v>0.33333333333333331</v>
      </c>
      <c r="G30" s="14">
        <f>G28/G$5</f>
        <v>0.15454545454545454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1</v>
      </c>
      <c r="C32" s="4">
        <v>1</v>
      </c>
      <c r="D32" s="4">
        <v>1</v>
      </c>
      <c r="E32" s="4">
        <v>1</v>
      </c>
      <c r="F32" s="4">
        <v>3</v>
      </c>
      <c r="G32" s="5">
        <f>SUM(B32:F32)</f>
        <v>7</v>
      </c>
    </row>
    <row r="33" spans="1:7" x14ac:dyDescent="0.25">
      <c r="A33" s="3" t="s">
        <v>28</v>
      </c>
      <c r="B33" s="17">
        <v>0.48901668524930064</v>
      </c>
      <c r="C33" s="17">
        <v>0.47777852098881041</v>
      </c>
      <c r="D33" s="17">
        <f>D32/L$5*100</f>
        <v>0.47725634870257866</v>
      </c>
      <c r="E33" s="17">
        <f>E32/M$5*100</f>
        <v>0.47493980138017516</v>
      </c>
      <c r="F33" s="17">
        <f>F32/N$5*100</f>
        <v>1.4134608589130488</v>
      </c>
      <c r="G33" s="18">
        <f>G32/O$5*100</f>
        <v>0.66913737677118268</v>
      </c>
    </row>
    <row r="34" spans="1:7" x14ac:dyDescent="0.25">
      <c r="A34" s="12" t="s">
        <v>45</v>
      </c>
      <c r="B34" s="54">
        <v>3.4482758620689655E-2</v>
      </c>
      <c r="C34" s="54">
        <v>5.2631578947368418E-2</v>
      </c>
      <c r="D34" s="54">
        <f>D32/D$5</f>
        <v>4.1666666666666664E-2</v>
      </c>
      <c r="E34" s="54">
        <f>E32/E$5</f>
        <v>5.8823529411764705E-2</v>
      </c>
      <c r="F34" s="54">
        <f>F32/F$5</f>
        <v>0.14285714285714285</v>
      </c>
      <c r="G34" s="14">
        <f>G32/G$5</f>
        <v>6.363636363636363E-2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  <c r="G36" s="5">
        <f>SUM(B36:F36)</f>
        <v>1</v>
      </c>
    </row>
    <row r="37" spans="1:7" x14ac:dyDescent="0.25">
      <c r="A37" s="3" t="s">
        <v>30</v>
      </c>
      <c r="B37" s="17">
        <v>0.48901668524930064</v>
      </c>
      <c r="C37" s="17">
        <v>0</v>
      </c>
      <c r="D37" s="17">
        <f>D36/L$5*100</f>
        <v>0</v>
      </c>
      <c r="E37" s="17">
        <f>E36/M$5*100</f>
        <v>0</v>
      </c>
      <c r="F37" s="17">
        <f>F36/N$5*100</f>
        <v>0</v>
      </c>
      <c r="G37" s="18">
        <f>G36/O$5*100</f>
        <v>9.5591053824454666E-2</v>
      </c>
    </row>
    <row r="38" spans="1:7" x14ac:dyDescent="0.25">
      <c r="A38" s="12" t="s">
        <v>46</v>
      </c>
      <c r="B38" s="54">
        <v>3.4482758620689655E-2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9.0909090909090905E-3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4</v>
      </c>
      <c r="C40" s="4">
        <v>1</v>
      </c>
      <c r="D40" s="4">
        <v>1</v>
      </c>
      <c r="E40" s="4">
        <v>2</v>
      </c>
      <c r="F40" s="4">
        <v>5</v>
      </c>
      <c r="G40" s="5">
        <f>SUM(B40:F40)</f>
        <v>13</v>
      </c>
    </row>
    <row r="41" spans="1:7" x14ac:dyDescent="0.25">
      <c r="A41" s="3" t="s">
        <v>32</v>
      </c>
      <c r="B41" s="17">
        <v>1.9560667409972026</v>
      </c>
      <c r="C41" s="17">
        <v>0.47777852098881041</v>
      </c>
      <c r="D41" s="17">
        <f>D40/L$5*100</f>
        <v>0.47725634870257866</v>
      </c>
      <c r="E41" s="17">
        <f>E40/M$5*100</f>
        <v>0.94987960276035033</v>
      </c>
      <c r="F41" s="17">
        <f>F40/N$5*100</f>
        <v>2.3557680981884146</v>
      </c>
      <c r="G41" s="18">
        <f>G40/O$5*100</f>
        <v>1.2426836997179107</v>
      </c>
    </row>
    <row r="42" spans="1:7" x14ac:dyDescent="0.25">
      <c r="A42" s="12" t="s">
        <v>47</v>
      </c>
      <c r="B42" s="54">
        <v>0.13793103448275862</v>
      </c>
      <c r="C42" s="54">
        <v>5.2631578947368418E-2</v>
      </c>
      <c r="D42" s="54">
        <f>D40/D$5</f>
        <v>4.1666666666666664E-2</v>
      </c>
      <c r="E42" s="54">
        <f>E40/E$5</f>
        <v>0.11764705882352941</v>
      </c>
      <c r="F42" s="54">
        <f>F40/F$5</f>
        <v>0.23809523809523808</v>
      </c>
      <c r="G42" s="14">
        <f>G40/G$5</f>
        <v>0.11818181818181818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5</v>
      </c>
      <c r="C44" s="4">
        <v>2</v>
      </c>
      <c r="D44" s="4">
        <v>2</v>
      </c>
      <c r="E44" s="4">
        <v>1</v>
      </c>
      <c r="F44" s="4">
        <v>1</v>
      </c>
      <c r="G44" s="5">
        <f>SUM(B44:F44)</f>
        <v>11</v>
      </c>
    </row>
    <row r="45" spans="1:7" x14ac:dyDescent="0.25">
      <c r="A45" s="3" t="s">
        <v>33</v>
      </c>
      <c r="B45" s="17">
        <v>2.4450834262465029</v>
      </c>
      <c r="C45" s="17">
        <v>0.95555704197762081</v>
      </c>
      <c r="D45" s="17">
        <f>D44/L$5*100</f>
        <v>0.95451269740515732</v>
      </c>
      <c r="E45" s="17">
        <f>E44/M$5*100</f>
        <v>0.47493980138017516</v>
      </c>
      <c r="F45" s="17">
        <f>F44/N$5*100</f>
        <v>0.47115361963768293</v>
      </c>
      <c r="G45" s="18">
        <f>G44/O$5*100</f>
        <v>1.0515015920690014</v>
      </c>
    </row>
    <row r="46" spans="1:7" x14ac:dyDescent="0.25">
      <c r="A46" s="12" t="s">
        <v>34</v>
      </c>
      <c r="B46" s="54">
        <v>0.17241379310344829</v>
      </c>
      <c r="C46" s="54">
        <v>0.10526315789473684</v>
      </c>
      <c r="D46" s="54">
        <f>D44/D$5</f>
        <v>8.3333333333333329E-2</v>
      </c>
      <c r="E46" s="54">
        <f>E44/E$5</f>
        <v>5.8823529411764705E-2</v>
      </c>
      <c r="F46" s="54">
        <f>F44/F$5</f>
        <v>4.7619047619047616E-2</v>
      </c>
      <c r="G46" s="14">
        <f>G44/G$5</f>
        <v>0.1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16</v>
      </c>
      <c r="C48" s="4">
        <v>12</v>
      </c>
      <c r="D48" s="4">
        <v>19</v>
      </c>
      <c r="E48" s="4">
        <v>10</v>
      </c>
      <c r="F48" s="4">
        <v>14</v>
      </c>
      <c r="G48" s="5">
        <f>SUM(B48:F48)</f>
        <v>71</v>
      </c>
    </row>
    <row r="49" spans="1:7" x14ac:dyDescent="0.25">
      <c r="A49" s="3" t="s">
        <v>36</v>
      </c>
      <c r="B49" s="17">
        <v>7.8242669639888103</v>
      </c>
      <c r="C49" s="17">
        <v>5.7333422518657242</v>
      </c>
      <c r="D49" s="17">
        <f>D48/L$5*100</f>
        <v>9.0678706253489949</v>
      </c>
      <c r="E49" s="17">
        <f>E48/M$5*100</f>
        <v>4.7493980138017511</v>
      </c>
      <c r="F49" s="17">
        <f>F48/N$5*100</f>
        <v>6.5961506749275607</v>
      </c>
      <c r="G49" s="18">
        <f>G48/O$5*100</f>
        <v>6.7869648215362819</v>
      </c>
    </row>
    <row r="50" spans="1:7" x14ac:dyDescent="0.25">
      <c r="A50" s="12" t="s">
        <v>37</v>
      </c>
      <c r="B50" s="54">
        <v>0.55172413793103448</v>
      </c>
      <c r="C50" s="54">
        <v>0.63157894736842102</v>
      </c>
      <c r="D50" s="54">
        <f>D48/D$5</f>
        <v>0.79166666666666663</v>
      </c>
      <c r="E50" s="54">
        <f>E48/E$5</f>
        <v>0.58823529411764708</v>
      </c>
      <c r="F50" s="54">
        <f>F48/F$5</f>
        <v>0.66666666666666663</v>
      </c>
      <c r="G50" s="14">
        <f>G48/G$5</f>
        <v>0.6454545454545455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4</v>
      </c>
      <c r="C52" s="4">
        <v>2</v>
      </c>
      <c r="D52" s="4">
        <v>1</v>
      </c>
      <c r="E52" s="4">
        <v>0</v>
      </c>
      <c r="F52" s="4">
        <v>1</v>
      </c>
      <c r="G52" s="5">
        <f>SUM(B52:F52)</f>
        <v>8</v>
      </c>
    </row>
    <row r="53" spans="1:7" x14ac:dyDescent="0.25">
      <c r="A53" s="3" t="s">
        <v>40</v>
      </c>
      <c r="B53" s="17">
        <v>1.9560667409972026</v>
      </c>
      <c r="C53" s="17">
        <v>0.95555704197762081</v>
      </c>
      <c r="D53" s="17">
        <f>D52/L$5*100</f>
        <v>0.47725634870257866</v>
      </c>
      <c r="E53" s="17">
        <f>E52/M$5*100</f>
        <v>0</v>
      </c>
      <c r="F53" s="17">
        <f>F52/N$5*100</f>
        <v>0.47115361963768293</v>
      </c>
      <c r="G53" s="18">
        <f>G52/O$5*100</f>
        <v>0.76472843059563733</v>
      </c>
    </row>
    <row r="54" spans="1:7" x14ac:dyDescent="0.25">
      <c r="A54" s="12" t="s">
        <v>41</v>
      </c>
      <c r="B54" s="54">
        <v>0.13793103448275862</v>
      </c>
      <c r="C54" s="54">
        <v>0.10526315789473684</v>
      </c>
      <c r="D54" s="54">
        <f>D52/D$5</f>
        <v>4.1666666666666664E-2</v>
      </c>
      <c r="E54" s="54">
        <f>E52/E$5</f>
        <v>0</v>
      </c>
      <c r="F54" s="54">
        <f>F52/F$5</f>
        <v>4.7619047619047616E-2</v>
      </c>
      <c r="G54" s="14">
        <f>G52/G$5</f>
        <v>7.2727272727272724E-2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5</v>
      </c>
      <c r="C56" s="4">
        <v>4</v>
      </c>
      <c r="D56" s="4">
        <v>4</v>
      </c>
      <c r="E56" s="4">
        <v>5</v>
      </c>
      <c r="F56" s="4">
        <v>3</v>
      </c>
      <c r="G56" s="5">
        <f>SUM(B56:F56)</f>
        <v>21</v>
      </c>
    </row>
    <row r="57" spans="1:7" x14ac:dyDescent="0.25">
      <c r="A57" s="3" t="s">
        <v>43</v>
      </c>
      <c r="B57" s="17">
        <v>2.4450834262465029</v>
      </c>
      <c r="C57" s="17">
        <v>1.9111140839552416</v>
      </c>
      <c r="D57" s="17">
        <f>D56/L$5*100</f>
        <v>1.9090253948103146</v>
      </c>
      <c r="E57" s="17">
        <f>E56/M$5*100</f>
        <v>2.3746990069008755</v>
      </c>
      <c r="F57" s="17">
        <f>F56/N$5*100</f>
        <v>1.4134608589130488</v>
      </c>
      <c r="G57" s="18">
        <f>G56/O$5*100</f>
        <v>2.0074121303135484</v>
      </c>
    </row>
    <row r="58" spans="1:7" x14ac:dyDescent="0.25">
      <c r="A58" s="12" t="s">
        <v>44</v>
      </c>
      <c r="B58" s="54">
        <v>0.17241379310344829</v>
      </c>
      <c r="C58" s="54">
        <v>0.21052631578947367</v>
      </c>
      <c r="D58" s="54">
        <f>D56/D$5</f>
        <v>0.16666666666666666</v>
      </c>
      <c r="E58" s="54">
        <f>E56/E$5</f>
        <v>0.29411764705882354</v>
      </c>
      <c r="F58" s="54">
        <f>F56/F$5</f>
        <v>0.14285714285714285</v>
      </c>
      <c r="G58" s="14">
        <f>G56/G$5</f>
        <v>0.19090909090909092</v>
      </c>
    </row>
    <row r="59" spans="1:7" ht="4.5" customHeight="1" x14ac:dyDescent="0.25">
      <c r="A59" s="6"/>
      <c r="B59" s="10"/>
      <c r="C59" s="10"/>
      <c r="D59" s="10"/>
      <c r="E59" s="10"/>
      <c r="F59" s="60"/>
      <c r="G59" s="1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42185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A2" sqref="A2"/>
    </sheetView>
  </sheetViews>
  <sheetFormatPr defaultRowHeight="15" x14ac:dyDescent="0.25"/>
  <cols>
    <col min="1" max="1" width="55" customWidth="1"/>
    <col min="2" max="7" width="8.7109375" style="1" customWidth="1"/>
    <col min="8" max="8" width="9.7109375" bestFit="1" customWidth="1"/>
    <col min="9" max="9" width="11.5703125" bestFit="1" customWidth="1"/>
  </cols>
  <sheetData>
    <row r="1" spans="1:15" ht="21" x14ac:dyDescent="0.35">
      <c r="A1" s="79" t="s">
        <v>53</v>
      </c>
      <c r="B1" s="80"/>
      <c r="C1" s="80"/>
      <c r="D1" s="80"/>
      <c r="E1" s="80"/>
      <c r="F1" s="80"/>
      <c r="G1" s="81"/>
      <c r="H1" t="s">
        <v>84</v>
      </c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H2" t="s">
        <v>85</v>
      </c>
    </row>
    <row r="3" spans="1:15" x14ac:dyDescent="0.25">
      <c r="A3" s="30"/>
      <c r="B3" s="31">
        <v>2010</v>
      </c>
      <c r="C3" s="31">
        <v>2011</v>
      </c>
      <c r="D3" s="31">
        <v>2012</v>
      </c>
      <c r="E3" s="31">
        <v>2013</v>
      </c>
      <c r="F3" s="31">
        <v>2014</v>
      </c>
      <c r="G3" s="32" t="s">
        <v>1</v>
      </c>
      <c r="H3" t="s">
        <v>86</v>
      </c>
      <c r="J3" s="1">
        <v>2010</v>
      </c>
      <c r="K3" s="1">
        <v>2011</v>
      </c>
      <c r="L3" s="1">
        <v>2012</v>
      </c>
      <c r="M3" s="1">
        <v>2013</v>
      </c>
      <c r="N3" s="1">
        <v>2014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f>'District 1'!B5+'District 2'!B5+'District 3'!B5+'District 4'!B5+'District 5'!B5+'District 6'!B5</f>
        <v>209</v>
      </c>
      <c r="C5" s="4">
        <f>'District 1'!C5+'District 2'!C5+'District 3'!C5+'District 4'!C5+'District 5'!C5+'District 6'!C5</f>
        <v>167</v>
      </c>
      <c r="D5" s="4">
        <f>'District 1'!D5+'District 2'!D5+'District 3'!D5+'District 4'!D5+'District 5'!D5+'District 6'!D5</f>
        <v>184</v>
      </c>
      <c r="E5" s="4">
        <f>'District 1'!E5+'District 2'!E5+'District 3'!E5+'District 4'!E5+'District 5'!E5+'District 6'!E5</f>
        <v>213</v>
      </c>
      <c r="F5" s="4">
        <f>'District 1'!F5+'District 2'!F5+'District 3'!F5+'District 4'!F5+'District 5'!F5+'District 6'!F5</f>
        <v>186</v>
      </c>
      <c r="G5" s="5">
        <f>SUM(B5:F5)</f>
        <v>959</v>
      </c>
      <c r="H5" s="69">
        <f>F5-E5</f>
        <v>-27</v>
      </c>
      <c r="I5" t="s">
        <v>11</v>
      </c>
      <c r="J5" s="67">
        <v>1559.796</v>
      </c>
      <c r="K5" s="67">
        <v>1584.9849999999999</v>
      </c>
      <c r="L5" s="67">
        <v>1595.7280000000001</v>
      </c>
      <c r="M5" s="67">
        <v>1612.136</v>
      </c>
      <c r="N5" s="67">
        <v>1634.4639999999999</v>
      </c>
      <c r="O5">
        <f>SUM(J5:N5)</f>
        <v>7987.1090000000004</v>
      </c>
    </row>
    <row r="6" spans="1:15" x14ac:dyDescent="0.25">
      <c r="A6" s="3" t="s">
        <v>10</v>
      </c>
      <c r="B6" s="17">
        <f t="shared" ref="B6:G6" si="0">B5/J$5*100</f>
        <v>13.399188098956531</v>
      </c>
      <c r="C6" s="17">
        <f t="shared" si="0"/>
        <v>10.536377315873652</v>
      </c>
      <c r="D6" s="17">
        <f t="shared" si="0"/>
        <v>11.530787201828883</v>
      </c>
      <c r="E6" s="17">
        <f t="shared" si="0"/>
        <v>13.212284819643008</v>
      </c>
      <c r="F6" s="17">
        <f t="shared" si="0"/>
        <v>11.379877439943616</v>
      </c>
      <c r="G6" s="18">
        <f t="shared" si="0"/>
        <v>12.00684753394501</v>
      </c>
      <c r="H6" s="68"/>
      <c r="I6" t="s">
        <v>77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f>'District 1'!B8+'District 2'!B8+'District 3'!B8+'District 4'!B8+'District 5'!B8+'District 6'!B8</f>
        <v>88</v>
      </c>
      <c r="C8" s="4">
        <f>'District 1'!C8+'District 2'!C8+'District 3'!C8+'District 4'!C8+'District 5'!C8+'District 6'!C8</f>
        <v>64</v>
      </c>
      <c r="D8" s="4">
        <f>'District 1'!D8+'District 2'!D8+'District 3'!D8+'District 4'!D8+'District 5'!D8+'District 6'!D8</f>
        <v>66</v>
      </c>
      <c r="E8" s="4">
        <f>'District 1'!E8+'District 2'!E8+'District 3'!E8+'District 4'!E8+'District 5'!E8+'District 6'!E8</f>
        <v>84</v>
      </c>
      <c r="F8" s="4">
        <f>'District 1'!F8+'District 2'!F8+'District 3'!F8+'District 4'!F8+'District 5'!F8+'District 6'!F8</f>
        <v>72</v>
      </c>
      <c r="G8" s="5">
        <f>SUM(B8:F8)</f>
        <v>374</v>
      </c>
      <c r="H8" s="69">
        <f>F8-E8</f>
        <v>-12</v>
      </c>
      <c r="I8" t="s">
        <v>94</v>
      </c>
      <c r="J8" s="76">
        <f>'District 1'!J5+'District 2'!J5+'District 3'!J5+'District 4'!J5+'District 5'!J5+'District 6'!J5</f>
        <v>1559.796</v>
      </c>
      <c r="K8" s="76">
        <f>'District 1'!K5+'District 2'!K5+'District 3'!K5+'District 4'!K5+'District 5'!K5+'District 6'!K5</f>
        <v>1584.9850000000001</v>
      </c>
      <c r="L8" s="76">
        <f>'District 1'!L5+'District 2'!L5+'District 3'!L5+'District 4'!L5+'District 5'!L5+'District 6'!L5</f>
        <v>1595.7280000000001</v>
      </c>
      <c r="M8" s="76">
        <f>'District 1'!M5+'District 2'!M5+'District 3'!M5+'District 4'!M5+'District 5'!M5+'District 6'!M5</f>
        <v>1612.136</v>
      </c>
      <c r="N8" s="76">
        <f>'District 1'!N5+'District 2'!N5+'District 3'!N5+'District 4'!N5+'District 5'!N5+'District 6'!N5</f>
        <v>1634.4639999999999</v>
      </c>
      <c r="O8" s="77">
        <f>SUM(J8:N8)</f>
        <v>7987.1090000000004</v>
      </c>
    </row>
    <row r="9" spans="1:15" x14ac:dyDescent="0.25">
      <c r="A9" s="3" t="s">
        <v>17</v>
      </c>
      <c r="B9" s="17">
        <f t="shared" ref="B9:G9" si="1">B8/J$5*100</f>
        <v>5.64176341008696</v>
      </c>
      <c r="C9" s="17">
        <f t="shared" si="1"/>
        <v>4.0378931030893037</v>
      </c>
      <c r="D9" s="17">
        <f t="shared" si="1"/>
        <v>4.1360432354386214</v>
      </c>
      <c r="E9" s="17">
        <f t="shared" si="1"/>
        <v>5.210478520422595</v>
      </c>
      <c r="F9" s="17">
        <f t="shared" si="1"/>
        <v>4.4051138477201084</v>
      </c>
      <c r="G9" s="18">
        <f t="shared" si="1"/>
        <v>4.6825453364915894</v>
      </c>
      <c r="H9" s="68"/>
    </row>
    <row r="10" spans="1:15" x14ac:dyDescent="0.25">
      <c r="A10" s="12" t="s">
        <v>13</v>
      </c>
      <c r="B10" s="13">
        <f t="shared" ref="B10:G10" si="2">B8/B$5</f>
        <v>0.42105263157894735</v>
      </c>
      <c r="C10" s="13">
        <f t="shared" si="2"/>
        <v>0.38323353293413176</v>
      </c>
      <c r="D10" s="13">
        <f t="shared" si="2"/>
        <v>0.35869565217391303</v>
      </c>
      <c r="E10" s="13">
        <f t="shared" si="2"/>
        <v>0.39436619718309857</v>
      </c>
      <c r="F10" s="13">
        <f t="shared" si="2"/>
        <v>0.38709677419354838</v>
      </c>
      <c r="G10" s="14">
        <f t="shared" si="2"/>
        <v>0.38998957247132432</v>
      </c>
    </row>
    <row r="11" spans="1:15" ht="4.5" customHeight="1" x14ac:dyDescent="0.25">
      <c r="A11" s="7"/>
      <c r="B11" s="20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f>'District 1'!B12+'District 2'!B12+'District 3'!B12+'District 4'!B12+'District 5'!B12+'District 6'!B12</f>
        <v>60</v>
      </c>
      <c r="C12" s="4">
        <f>'District 1'!C12+'District 2'!C12+'District 3'!C12+'District 4'!C12+'District 5'!C12+'District 6'!C12</f>
        <v>41</v>
      </c>
      <c r="D12" s="4">
        <f>'District 1'!D12+'District 2'!D12+'District 3'!D12+'District 4'!D12+'District 5'!D12+'District 6'!D12</f>
        <v>41</v>
      </c>
      <c r="E12" s="4">
        <f>'District 1'!E12+'District 2'!E12+'District 3'!E12+'District 4'!E12+'District 5'!E12+'District 6'!E12</f>
        <v>43</v>
      </c>
      <c r="F12" s="4">
        <f>'District 1'!F12+'District 2'!F12+'District 3'!F12+'District 4'!F12+'District 5'!F12+'District 6'!F12</f>
        <v>39</v>
      </c>
      <c r="G12" s="5">
        <f>SUM(B12:F12)</f>
        <v>224</v>
      </c>
      <c r="H12" s="69">
        <f>F12-E12</f>
        <v>-4</v>
      </c>
    </row>
    <row r="13" spans="1:15" x14ac:dyDescent="0.25">
      <c r="A13" s="3" t="s">
        <v>88</v>
      </c>
      <c r="B13" s="24">
        <f t="shared" ref="B13:G13" si="3">B12/J$5*100</f>
        <v>3.8466568705138364</v>
      </c>
      <c r="C13" s="24">
        <f t="shared" si="3"/>
        <v>2.5867752691665853</v>
      </c>
      <c r="D13" s="24">
        <f t="shared" si="3"/>
        <v>2.5693601917118709</v>
      </c>
      <c r="E13" s="24">
        <f t="shared" si="3"/>
        <v>2.6672687664068042</v>
      </c>
      <c r="F13" s="24">
        <f t="shared" si="3"/>
        <v>2.3861033341817257</v>
      </c>
      <c r="G13" s="25">
        <f t="shared" si="3"/>
        <v>2.8045191320163529</v>
      </c>
      <c r="H13" s="68"/>
    </row>
    <row r="14" spans="1:15" x14ac:dyDescent="0.25">
      <c r="A14" s="12" t="s">
        <v>20</v>
      </c>
      <c r="B14" s="15">
        <f t="shared" ref="B14:G14" si="4">B12/B$5</f>
        <v>0.28708133971291866</v>
      </c>
      <c r="C14" s="15">
        <f t="shared" si="4"/>
        <v>0.24550898203592814</v>
      </c>
      <c r="D14" s="15">
        <f t="shared" si="4"/>
        <v>0.22282608695652173</v>
      </c>
      <c r="E14" s="15">
        <f t="shared" si="4"/>
        <v>0.20187793427230047</v>
      </c>
      <c r="F14" s="15">
        <f t="shared" si="4"/>
        <v>0.20967741935483872</v>
      </c>
      <c r="G14" s="36">
        <f t="shared" si="4"/>
        <v>0.23357664233576642</v>
      </c>
    </row>
    <row r="15" spans="1:15" ht="4.5" customHeight="1" x14ac:dyDescent="0.25">
      <c r="A15" s="7"/>
      <c r="B15" s="20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4">
        <f>'District 1'!B16+'District 2'!B16+'District 3'!B16+'District 4'!B16+'District 5'!B16+'District 6'!B16</f>
        <v>73</v>
      </c>
      <c r="C16" s="4">
        <f>'District 1'!C16+'District 2'!C16+'District 3'!C16+'District 4'!C16+'District 5'!C16+'District 6'!C16</f>
        <v>78</v>
      </c>
      <c r="D16" s="4">
        <f>'District 1'!D16+'District 2'!D16+'District 3'!D16+'District 4'!D16+'District 5'!D16+'District 6'!D16</f>
        <v>73</v>
      </c>
      <c r="E16" s="4">
        <f>'District 1'!E16+'District 2'!E16+'District 3'!E16+'District 4'!E16+'District 5'!E16+'District 6'!E16</f>
        <v>99</v>
      </c>
      <c r="F16" s="4">
        <f>'District 1'!F16+'District 2'!F16+'District 3'!F16+'District 4'!F16+'District 5'!F16+'District 6'!F16</f>
        <v>69</v>
      </c>
      <c r="G16" s="5">
        <f>SUM(B16:F16)</f>
        <v>392</v>
      </c>
      <c r="H16" s="69">
        <f>F16-E16</f>
        <v>-30</v>
      </c>
    </row>
    <row r="17" spans="1:8" s="16" customFormat="1" x14ac:dyDescent="0.25">
      <c r="A17" s="22" t="s">
        <v>19</v>
      </c>
      <c r="B17" s="24">
        <f t="shared" ref="B17:G17" si="5">B16/J$5*100</f>
        <v>4.6800991924585009</v>
      </c>
      <c r="C17" s="24">
        <f t="shared" si="5"/>
        <v>4.9211822193900892</v>
      </c>
      <c r="D17" s="24">
        <f t="shared" si="5"/>
        <v>4.5747144876821109</v>
      </c>
      <c r="E17" s="24">
        <f t="shared" si="5"/>
        <v>6.1409211133552004</v>
      </c>
      <c r="F17" s="24">
        <f t="shared" si="5"/>
        <v>4.2215674373984378</v>
      </c>
      <c r="G17" s="25">
        <f t="shared" si="5"/>
        <v>4.9079084810286178</v>
      </c>
      <c r="H17" s="68"/>
    </row>
    <row r="18" spans="1:8" x14ac:dyDescent="0.25">
      <c r="A18" s="3" t="s">
        <v>81</v>
      </c>
      <c r="B18" s="13">
        <f t="shared" ref="B18:G18" si="6">B16/B$5</f>
        <v>0.34928229665071769</v>
      </c>
      <c r="C18" s="13">
        <f t="shared" si="6"/>
        <v>0.46706586826347307</v>
      </c>
      <c r="D18" s="13">
        <f t="shared" si="6"/>
        <v>0.39673913043478259</v>
      </c>
      <c r="E18" s="13">
        <f t="shared" si="6"/>
        <v>0.46478873239436619</v>
      </c>
      <c r="F18" s="13">
        <f t="shared" si="6"/>
        <v>0.37096774193548387</v>
      </c>
      <c r="G18" s="14">
        <f t="shared" si="6"/>
        <v>0.40875912408759124</v>
      </c>
    </row>
    <row r="19" spans="1:8" ht="4.5" customHeight="1" x14ac:dyDescent="0.25">
      <c r="A19" s="7"/>
      <c r="B19" s="20"/>
      <c r="C19" s="20"/>
      <c r="D19" s="20"/>
      <c r="E19" s="20"/>
      <c r="F19" s="20"/>
      <c r="G19" s="21"/>
    </row>
    <row r="20" spans="1:8" x14ac:dyDescent="0.25">
      <c r="A20" s="3" t="s">
        <v>14</v>
      </c>
      <c r="B20" s="4">
        <f>'District 1'!B20+'District 2'!B20+'District 3'!B20+'District 4'!B20+'District 5'!B20+'District 6'!B20</f>
        <v>96</v>
      </c>
      <c r="C20" s="4">
        <f>'District 1'!C20+'District 2'!C20+'District 3'!C20+'District 4'!C20+'District 5'!C20+'District 6'!C20</f>
        <v>66</v>
      </c>
      <c r="D20" s="4">
        <f>'District 1'!D20+'District 2'!D20+'District 3'!D20+'District 4'!D20+'District 5'!D20+'District 6'!D20</f>
        <v>73</v>
      </c>
      <c r="E20" s="4">
        <f>'District 1'!E20+'District 2'!E20+'District 3'!E20+'District 4'!E20+'District 5'!E20+'District 6'!E20</f>
        <v>96</v>
      </c>
      <c r="F20" s="4">
        <f>'District 1'!F20+'District 2'!F20+'District 3'!F20+'District 4'!F20+'District 5'!F20+'District 6'!F20</f>
        <v>72</v>
      </c>
      <c r="G20" s="5">
        <f>SUM(B20:F20)</f>
        <v>403</v>
      </c>
      <c r="H20" s="69">
        <f>F20-E20</f>
        <v>-24</v>
      </c>
    </row>
    <row r="21" spans="1:8" x14ac:dyDescent="0.25">
      <c r="A21" s="3" t="s">
        <v>15</v>
      </c>
      <c r="B21" s="17">
        <f t="shared" ref="B21:G21" si="7">B20/J$5*100</f>
        <v>6.1546509928221385</v>
      </c>
      <c r="C21" s="17">
        <f t="shared" si="7"/>
        <v>4.1640772625608449</v>
      </c>
      <c r="D21" s="17">
        <f t="shared" si="7"/>
        <v>4.5747144876821109</v>
      </c>
      <c r="E21" s="17">
        <f t="shared" si="7"/>
        <v>5.9548325947686793</v>
      </c>
      <c r="F21" s="17">
        <f t="shared" si="7"/>
        <v>4.4051138477201084</v>
      </c>
      <c r="G21" s="18">
        <f t="shared" si="7"/>
        <v>5.0456304026901346</v>
      </c>
      <c r="H21" s="68"/>
    </row>
    <row r="22" spans="1:8" x14ac:dyDescent="0.25">
      <c r="A22" s="12" t="s">
        <v>12</v>
      </c>
      <c r="B22" s="13">
        <f t="shared" ref="B22:G22" si="8">B20/B$5</f>
        <v>0.45933014354066987</v>
      </c>
      <c r="C22" s="13">
        <f t="shared" si="8"/>
        <v>0.39520958083832336</v>
      </c>
      <c r="D22" s="13">
        <f t="shared" si="8"/>
        <v>0.39673913043478259</v>
      </c>
      <c r="E22" s="13">
        <f t="shared" si="8"/>
        <v>0.45070422535211269</v>
      </c>
      <c r="F22" s="13">
        <f t="shared" si="8"/>
        <v>0.38709677419354838</v>
      </c>
      <c r="G22" s="14">
        <f t="shared" si="8"/>
        <v>0.42022940563086547</v>
      </c>
    </row>
    <row r="23" spans="1:8" ht="4.5" customHeight="1" x14ac:dyDescent="0.25">
      <c r="A23" s="19"/>
      <c r="B23" s="20"/>
      <c r="C23" s="20"/>
      <c r="D23" s="20"/>
      <c r="E23" s="20"/>
      <c r="F23" s="20"/>
      <c r="G23" s="21"/>
    </row>
    <row r="24" spans="1:8" x14ac:dyDescent="0.25">
      <c r="A24" s="3" t="s">
        <v>23</v>
      </c>
      <c r="B24" s="4">
        <f>'District 1'!B24+'District 2'!B24+'District 3'!B24+'District 4'!B24+'District 5'!B24+'District 6'!B24</f>
        <v>31</v>
      </c>
      <c r="C24" s="4">
        <f>'District 1'!C24+'District 2'!C24+'District 3'!C24+'District 4'!C24+'District 5'!C24+'District 6'!C24</f>
        <v>34</v>
      </c>
      <c r="D24" s="4">
        <f>'District 1'!D24+'District 2'!D24+'District 3'!D24+'District 4'!D24+'District 5'!D24+'District 6'!D24</f>
        <v>14</v>
      </c>
      <c r="E24" s="4">
        <f>'District 1'!E24+'District 2'!E24+'District 3'!E24+'District 4'!E24+'District 5'!E24+'District 6'!E24</f>
        <v>26</v>
      </c>
      <c r="F24" s="4">
        <f>'District 1'!F24+'District 2'!F24+'District 3'!F24+'District 4'!F24+'District 5'!F24+'District 6'!F24</f>
        <v>20</v>
      </c>
      <c r="G24" s="5">
        <f>SUM(B24:F24)</f>
        <v>125</v>
      </c>
      <c r="H24" s="69">
        <f>F24-E24</f>
        <v>-6</v>
      </c>
    </row>
    <row r="25" spans="1:8" x14ac:dyDescent="0.25">
      <c r="A25" s="3" t="s">
        <v>21</v>
      </c>
      <c r="B25" s="17">
        <f t="shared" ref="B25:G25" si="9">B24/J$5*100</f>
        <v>1.9874393830988153</v>
      </c>
      <c r="C25" s="17">
        <f t="shared" si="9"/>
        <v>2.1451307110161926</v>
      </c>
      <c r="D25" s="17">
        <f t="shared" si="9"/>
        <v>0.87734250448698015</v>
      </c>
      <c r="E25" s="17">
        <f t="shared" si="9"/>
        <v>1.612767161083184</v>
      </c>
      <c r="F25" s="17">
        <f t="shared" si="9"/>
        <v>1.2236427354778081</v>
      </c>
      <c r="G25" s="18">
        <f t="shared" si="9"/>
        <v>1.5650218370626967</v>
      </c>
      <c r="H25" s="68"/>
    </row>
    <row r="26" spans="1:8" x14ac:dyDescent="0.25">
      <c r="A26" s="12" t="s">
        <v>22</v>
      </c>
      <c r="B26" s="13">
        <f t="shared" ref="B26:G26" si="10">B24/B$5</f>
        <v>0.14832535885167464</v>
      </c>
      <c r="C26" s="13">
        <f t="shared" si="10"/>
        <v>0.20359281437125748</v>
      </c>
      <c r="D26" s="13">
        <f t="shared" si="10"/>
        <v>7.6086956521739135E-2</v>
      </c>
      <c r="E26" s="13">
        <f t="shared" si="10"/>
        <v>0.12206572769953052</v>
      </c>
      <c r="F26" s="13">
        <f t="shared" si="10"/>
        <v>0.10752688172043011</v>
      </c>
      <c r="G26" s="14">
        <f t="shared" si="10"/>
        <v>0.13034410844629823</v>
      </c>
    </row>
    <row r="27" spans="1:8" ht="4.5" customHeight="1" x14ac:dyDescent="0.25">
      <c r="A27" s="19"/>
      <c r="B27" s="20"/>
      <c r="C27" s="20"/>
      <c r="D27" s="20"/>
      <c r="E27" s="20"/>
      <c r="F27" s="20"/>
      <c r="G27" s="21"/>
    </row>
    <row r="28" spans="1:8" x14ac:dyDescent="0.25">
      <c r="A28" s="3" t="s">
        <v>24</v>
      </c>
      <c r="B28" s="4">
        <f>'District 1'!B28+'District 2'!B28+'District 3'!B28+'District 4'!B28+'District 5'!B28+'District 6'!B28</f>
        <v>38</v>
      </c>
      <c r="C28" s="4">
        <f>'District 1'!C28+'District 2'!C28+'District 3'!C28+'District 4'!C28+'District 5'!C28+'District 6'!C28</f>
        <v>36</v>
      </c>
      <c r="D28" s="4">
        <f>'District 1'!D28+'District 2'!D28+'District 3'!D28+'District 4'!D28+'District 5'!D28+'District 6'!D28</f>
        <v>38</v>
      </c>
      <c r="E28" s="4">
        <f>'District 1'!E28+'District 2'!E28+'District 3'!E28+'District 4'!E28+'District 5'!E28+'District 6'!E28</f>
        <v>35</v>
      </c>
      <c r="F28" s="4">
        <f>'District 1'!F28+'District 2'!F28+'District 3'!F28+'District 4'!F28+'District 5'!F28+'District 6'!F28</f>
        <v>48</v>
      </c>
      <c r="G28" s="5">
        <f>SUM(B28:F28)</f>
        <v>195</v>
      </c>
      <c r="H28" s="69">
        <f>F28-E28</f>
        <v>13</v>
      </c>
    </row>
    <row r="29" spans="1:8" x14ac:dyDescent="0.25">
      <c r="A29" s="3" t="s">
        <v>25</v>
      </c>
      <c r="B29" s="17">
        <f t="shared" ref="B29:G29" si="11">B28/J$5*100</f>
        <v>2.4362160179920966</v>
      </c>
      <c r="C29" s="17">
        <f t="shared" si="11"/>
        <v>2.2713148704877337</v>
      </c>
      <c r="D29" s="17">
        <f t="shared" si="11"/>
        <v>2.3813582264646604</v>
      </c>
      <c r="E29" s="17">
        <f t="shared" si="11"/>
        <v>2.1710327168427477</v>
      </c>
      <c r="F29" s="17">
        <f t="shared" si="11"/>
        <v>2.9367425651467394</v>
      </c>
      <c r="G29" s="18">
        <f t="shared" si="11"/>
        <v>2.4414340658178069</v>
      </c>
      <c r="H29" s="68"/>
    </row>
    <row r="30" spans="1:8" x14ac:dyDescent="0.25">
      <c r="A30" s="12" t="s">
        <v>26</v>
      </c>
      <c r="B30" s="13">
        <f t="shared" ref="B30:G30" si="12">B28/B$5</f>
        <v>0.18181818181818182</v>
      </c>
      <c r="C30" s="13">
        <f t="shared" si="12"/>
        <v>0.21556886227544911</v>
      </c>
      <c r="D30" s="13">
        <f t="shared" si="12"/>
        <v>0.20652173913043478</v>
      </c>
      <c r="E30" s="13">
        <f t="shared" si="12"/>
        <v>0.16431924882629109</v>
      </c>
      <c r="F30" s="13">
        <f t="shared" si="12"/>
        <v>0.25806451612903225</v>
      </c>
      <c r="G30" s="14">
        <f t="shared" si="12"/>
        <v>0.20333680917622524</v>
      </c>
    </row>
    <row r="31" spans="1:8" ht="4.5" customHeight="1" x14ac:dyDescent="0.25">
      <c r="A31" s="19"/>
      <c r="B31" s="20"/>
      <c r="C31" s="20"/>
      <c r="D31" s="20"/>
      <c r="E31" s="20"/>
      <c r="F31" s="20"/>
      <c r="G31" s="21"/>
    </row>
    <row r="32" spans="1:8" x14ac:dyDescent="0.25">
      <c r="A32" s="3" t="s">
        <v>27</v>
      </c>
      <c r="B32" s="4">
        <f>'District 1'!B32+'District 2'!B32+'District 3'!B32+'District 4'!B32+'District 5'!B32+'District 6'!B32</f>
        <v>10</v>
      </c>
      <c r="C32" s="4">
        <f>'District 1'!C32+'District 2'!C32+'District 3'!C32+'District 4'!C32+'District 5'!C32+'District 6'!C32</f>
        <v>10</v>
      </c>
      <c r="D32" s="4">
        <f>'District 1'!D32+'District 2'!D32+'District 3'!D32+'District 4'!D32+'District 5'!D32+'District 6'!D32</f>
        <v>13</v>
      </c>
      <c r="E32" s="4">
        <f>'District 1'!E32+'District 2'!E32+'District 3'!E32+'District 4'!E32+'District 5'!E32+'District 6'!E32</f>
        <v>14</v>
      </c>
      <c r="F32" s="4">
        <f>'District 1'!F32+'District 2'!F32+'District 3'!F32+'District 4'!F32+'District 5'!F32+'District 6'!F32</f>
        <v>14</v>
      </c>
      <c r="G32" s="5">
        <f>SUM(B32:F32)</f>
        <v>61</v>
      </c>
      <c r="H32" s="69">
        <f>F32-E32</f>
        <v>0</v>
      </c>
    </row>
    <row r="33" spans="1:8" x14ac:dyDescent="0.25">
      <c r="A33" s="3" t="s">
        <v>28</v>
      </c>
      <c r="B33" s="17">
        <f t="shared" ref="B33:G33" si="13">B32/J$5*100</f>
        <v>0.6411094784189727</v>
      </c>
      <c r="C33" s="17">
        <f t="shared" si="13"/>
        <v>0.63092079735770379</v>
      </c>
      <c r="D33" s="17">
        <f t="shared" si="13"/>
        <v>0.81467518273791018</v>
      </c>
      <c r="E33" s="17">
        <f t="shared" si="13"/>
        <v>0.86841308673709905</v>
      </c>
      <c r="F33" s="17">
        <f t="shared" si="13"/>
        <v>0.85654991483446563</v>
      </c>
      <c r="G33" s="18">
        <f t="shared" si="13"/>
        <v>0.76373065648659599</v>
      </c>
      <c r="H33" s="69"/>
    </row>
    <row r="34" spans="1:8" x14ac:dyDescent="0.25">
      <c r="A34" s="12" t="s">
        <v>45</v>
      </c>
      <c r="B34" s="13">
        <f t="shared" ref="B34:G34" si="14">B32/B$5</f>
        <v>4.784688995215311E-2</v>
      </c>
      <c r="C34" s="13">
        <f t="shared" si="14"/>
        <v>5.9880239520958084E-2</v>
      </c>
      <c r="D34" s="13">
        <f t="shared" si="14"/>
        <v>7.0652173913043473E-2</v>
      </c>
      <c r="E34" s="13">
        <f t="shared" si="14"/>
        <v>6.5727699530516437E-2</v>
      </c>
      <c r="F34" s="13">
        <f t="shared" si="14"/>
        <v>7.5268817204301078E-2</v>
      </c>
      <c r="G34" s="14">
        <f t="shared" si="14"/>
        <v>6.3607924921793541E-2</v>
      </c>
    </row>
    <row r="35" spans="1:8" ht="4.5" customHeight="1" x14ac:dyDescent="0.25">
      <c r="A35" s="19"/>
      <c r="B35" s="20"/>
      <c r="C35" s="20"/>
      <c r="D35" s="20"/>
      <c r="E35" s="20"/>
      <c r="F35" s="20"/>
      <c r="G35" s="21"/>
    </row>
    <row r="36" spans="1:8" x14ac:dyDescent="0.25">
      <c r="A36" s="3" t="s">
        <v>29</v>
      </c>
      <c r="B36" s="4">
        <f>'District 1'!B36+'District 2'!B36+'District 3'!B36+'District 4'!B36+'District 5'!B36+'District 6'!B36</f>
        <v>4</v>
      </c>
      <c r="C36" s="4">
        <f>'District 1'!C36+'District 2'!C36+'District 3'!C36+'District 4'!C36+'District 5'!C36+'District 6'!C36</f>
        <v>0</v>
      </c>
      <c r="D36" s="4">
        <f>'District 1'!D36+'District 2'!D36+'District 3'!D36+'District 4'!D36+'District 5'!D36+'District 6'!D36</f>
        <v>2</v>
      </c>
      <c r="E36" s="4">
        <f>'District 1'!E36+'District 2'!E36+'District 3'!E36+'District 4'!E36+'District 5'!E36+'District 6'!E36</f>
        <v>3</v>
      </c>
      <c r="F36" s="4">
        <f>'District 1'!F36+'District 2'!F36+'District 3'!F36+'District 4'!F36+'District 5'!F36+'District 6'!F36</f>
        <v>2</v>
      </c>
      <c r="G36" s="5">
        <f>SUM(B36:F36)</f>
        <v>11</v>
      </c>
      <c r="H36" s="69">
        <f>F36-E36</f>
        <v>-1</v>
      </c>
    </row>
    <row r="37" spans="1:8" x14ac:dyDescent="0.25">
      <c r="A37" s="3" t="s">
        <v>30</v>
      </c>
      <c r="B37" s="17">
        <f t="shared" ref="B37:G37" si="15">B36/J$5*100</f>
        <v>0.25644379136758905</v>
      </c>
      <c r="C37" s="17">
        <f t="shared" si="15"/>
        <v>0</v>
      </c>
      <c r="D37" s="17">
        <f t="shared" si="15"/>
        <v>0.12533464349814002</v>
      </c>
      <c r="E37" s="17">
        <f t="shared" si="15"/>
        <v>0.18608851858652123</v>
      </c>
      <c r="F37" s="17">
        <f t="shared" si="15"/>
        <v>0.1223642735477808</v>
      </c>
      <c r="G37" s="18">
        <f t="shared" si="15"/>
        <v>0.13772192166151731</v>
      </c>
      <c r="H37" s="68"/>
    </row>
    <row r="38" spans="1:8" x14ac:dyDescent="0.25">
      <c r="A38" s="12" t="s">
        <v>46</v>
      </c>
      <c r="B38" s="13">
        <f t="shared" ref="B38:G38" si="16">B36/B$5</f>
        <v>1.9138755980861243E-2</v>
      </c>
      <c r="C38" s="13">
        <f t="shared" si="16"/>
        <v>0</v>
      </c>
      <c r="D38" s="13">
        <f t="shared" si="16"/>
        <v>1.0869565217391304E-2</v>
      </c>
      <c r="E38" s="13">
        <f t="shared" si="16"/>
        <v>1.4084507042253521E-2</v>
      </c>
      <c r="F38" s="13">
        <v>0</v>
      </c>
      <c r="G38" s="14">
        <f t="shared" si="16"/>
        <v>1.1470281543274244E-2</v>
      </c>
    </row>
    <row r="39" spans="1:8" ht="4.5" customHeight="1" x14ac:dyDescent="0.25">
      <c r="A39" s="19"/>
      <c r="B39" s="20"/>
      <c r="C39" s="20"/>
      <c r="D39" s="20"/>
      <c r="E39" s="20"/>
      <c r="F39" s="20"/>
      <c r="G39" s="21"/>
    </row>
    <row r="40" spans="1:8" x14ac:dyDescent="0.25">
      <c r="A40" s="3" t="s">
        <v>31</v>
      </c>
      <c r="B40" s="4">
        <f>'District 1'!B40+'District 2'!B40+'District 3'!B40+'District 4'!B40+'District 5'!B40+'District 6'!B40</f>
        <v>28</v>
      </c>
      <c r="C40" s="4">
        <f>'District 1'!C40+'District 2'!C40+'District 3'!C40+'District 4'!C40+'District 5'!C40+'District 6'!C40</f>
        <v>17</v>
      </c>
      <c r="D40" s="4">
        <f>'District 1'!D40+'District 2'!D40+'District 3'!D40+'District 4'!D40+'District 5'!D40+'District 6'!D40</f>
        <v>22</v>
      </c>
      <c r="E40" s="4">
        <f>'District 1'!E40+'District 2'!E40+'District 3'!E40+'District 4'!E40+'District 5'!E40+'District 6'!E40</f>
        <v>26</v>
      </c>
      <c r="F40" s="4">
        <f>'District 1'!F40+'District 2'!F40+'District 3'!F40+'District 4'!F40+'District 5'!F40+'District 6'!F40</f>
        <v>25</v>
      </c>
      <c r="G40" s="5">
        <f>SUM(B40:F40)</f>
        <v>118</v>
      </c>
      <c r="H40" s="69">
        <f>F40-E40</f>
        <v>-1</v>
      </c>
    </row>
    <row r="41" spans="1:8" x14ac:dyDescent="0.25">
      <c r="A41" s="3" t="s">
        <v>32</v>
      </c>
      <c r="B41" s="17">
        <f t="shared" ref="B41:G41" si="17">B40/J$5*100</f>
        <v>1.7951065395731234</v>
      </c>
      <c r="C41" s="17">
        <f t="shared" si="17"/>
        <v>1.0725653555080963</v>
      </c>
      <c r="D41" s="17">
        <f t="shared" si="17"/>
        <v>1.3786810784795402</v>
      </c>
      <c r="E41" s="17">
        <f t="shared" si="17"/>
        <v>1.612767161083184</v>
      </c>
      <c r="F41" s="17">
        <f t="shared" si="17"/>
        <v>1.52955341934726</v>
      </c>
      <c r="G41" s="18">
        <f t="shared" si="17"/>
        <v>1.4773806141871859</v>
      </c>
      <c r="H41" s="68"/>
    </row>
    <row r="42" spans="1:8" x14ac:dyDescent="0.25">
      <c r="A42" s="12" t="s">
        <v>47</v>
      </c>
      <c r="B42" s="13">
        <f t="shared" ref="B42:G42" si="18">B40/B$5</f>
        <v>0.13397129186602871</v>
      </c>
      <c r="C42" s="13">
        <f t="shared" si="18"/>
        <v>0.10179640718562874</v>
      </c>
      <c r="D42" s="13">
        <f t="shared" si="18"/>
        <v>0.11956521739130435</v>
      </c>
      <c r="E42" s="13">
        <f t="shared" si="18"/>
        <v>0.12206572769953052</v>
      </c>
      <c r="F42" s="13">
        <f t="shared" si="18"/>
        <v>0.13440860215053763</v>
      </c>
      <c r="G42" s="14">
        <f t="shared" si="18"/>
        <v>0.12304483837330553</v>
      </c>
    </row>
    <row r="43" spans="1:8" ht="4.5" customHeight="1" x14ac:dyDescent="0.25">
      <c r="A43" s="19"/>
      <c r="B43" s="20"/>
      <c r="C43" s="20"/>
      <c r="D43" s="20"/>
      <c r="E43" s="20"/>
      <c r="F43" s="20"/>
      <c r="G43" s="21"/>
    </row>
    <row r="44" spans="1:8" x14ac:dyDescent="0.25">
      <c r="A44" s="3" t="s">
        <v>82</v>
      </c>
      <c r="B44" s="62">
        <f>'District 1'!B44+'District 2'!B44+'District 3'!B44+'District 4'!B44+'District 5'!B44+'District 6'!B44</f>
        <v>14</v>
      </c>
      <c r="C44" s="62">
        <f>'District 1'!C44+'District 2'!C44+'District 3'!C44+'District 4'!C44+'District 5'!C44+'District 6'!C44</f>
        <v>26</v>
      </c>
      <c r="D44" s="62">
        <f>'District 1'!D44+'District 2'!D44+'District 3'!D44+'District 4'!D44+'District 5'!D44+'District 6'!D44</f>
        <v>15</v>
      </c>
      <c r="E44" s="62">
        <f>'District 1'!E44+'District 2'!E44+'District 3'!E44+'District 4'!E44+'District 5'!E44+'District 6'!E44</f>
        <v>36</v>
      </c>
      <c r="F44" s="62">
        <f>'District 1'!F44+'District 2'!F44+'District 3'!F44+'District 4'!F44+'District 5'!F44+'District 6'!F44</f>
        <v>25</v>
      </c>
      <c r="G44" s="63">
        <f>SUM(B44:F44)</f>
        <v>116</v>
      </c>
      <c r="H44" s="69">
        <f>F44-E44</f>
        <v>-11</v>
      </c>
    </row>
    <row r="45" spans="1:8" x14ac:dyDescent="0.25">
      <c r="A45" s="3" t="s">
        <v>33</v>
      </c>
      <c r="B45" s="17">
        <f t="shared" ref="B45:G45" si="19">B44/J$5*100</f>
        <v>0.89755326978656169</v>
      </c>
      <c r="C45" s="17">
        <f t="shared" si="19"/>
        <v>1.6403940731300297</v>
      </c>
      <c r="D45" s="17">
        <f t="shared" si="19"/>
        <v>0.94000982623605023</v>
      </c>
      <c r="E45" s="17">
        <f t="shared" si="19"/>
        <v>2.2330622230382549</v>
      </c>
      <c r="F45" s="17">
        <f t="shared" si="19"/>
        <v>1.52955341934726</v>
      </c>
      <c r="G45" s="18">
        <f t="shared" si="19"/>
        <v>1.4523402647941825</v>
      </c>
      <c r="H45" s="68"/>
    </row>
    <row r="46" spans="1:8" x14ac:dyDescent="0.25">
      <c r="A46" s="12" t="s">
        <v>34</v>
      </c>
      <c r="B46" s="13">
        <f t="shared" ref="B46:G46" si="20">B44/B$5</f>
        <v>6.6985645933014357E-2</v>
      </c>
      <c r="C46" s="13">
        <f t="shared" si="20"/>
        <v>0.15568862275449102</v>
      </c>
      <c r="D46" s="13">
        <f t="shared" si="20"/>
        <v>8.1521739130434784E-2</v>
      </c>
      <c r="E46" s="13">
        <f t="shared" si="20"/>
        <v>0.16901408450704225</v>
      </c>
      <c r="F46" s="13">
        <f t="shared" si="20"/>
        <v>0.13440860215053763</v>
      </c>
      <c r="G46" s="14">
        <f t="shared" si="20"/>
        <v>0.12095933263816476</v>
      </c>
    </row>
    <row r="47" spans="1:8" ht="4.5" customHeight="1" x14ac:dyDescent="0.25">
      <c r="A47" s="19"/>
      <c r="B47" s="20"/>
      <c r="C47" s="20"/>
      <c r="D47" s="20"/>
      <c r="E47" s="20"/>
      <c r="F47" s="20"/>
      <c r="G47" s="21"/>
    </row>
    <row r="48" spans="1:8" x14ac:dyDescent="0.25">
      <c r="A48" s="3" t="s">
        <v>35</v>
      </c>
      <c r="B48" s="4">
        <f>'District 1'!B48+'District 2'!B48+'District 3'!B48+'District 4'!B48+'District 5'!B48+'District 6'!B48</f>
        <v>108</v>
      </c>
      <c r="C48" s="4">
        <f>'District 1'!C48+'District 2'!C48+'District 3'!C48+'District 4'!C48+'District 5'!C48+'District 6'!C48</f>
        <v>96</v>
      </c>
      <c r="D48" s="4">
        <f>'District 1'!D48+'District 2'!D48+'District 3'!D48+'District 4'!D48+'District 5'!D48+'District 6'!D48</f>
        <v>92</v>
      </c>
      <c r="E48" s="4">
        <f>'District 1'!E48+'District 2'!E48+'District 3'!E48+'District 4'!E48+'District 5'!E48+'District 6'!E48</f>
        <v>104</v>
      </c>
      <c r="F48" s="4">
        <f>'District 1'!F48+'District 2'!F48+'District 3'!F48+'District 4'!F48+'District 5'!F48+'District 6'!F48</f>
        <v>102</v>
      </c>
      <c r="G48" s="5">
        <f>SUM(B48:F48)</f>
        <v>502</v>
      </c>
      <c r="H48" s="69">
        <f>F48-E48</f>
        <v>-2</v>
      </c>
    </row>
    <row r="49" spans="1:8" x14ac:dyDescent="0.25">
      <c r="A49" s="3" t="s">
        <v>36</v>
      </c>
      <c r="B49" s="17">
        <f t="shared" ref="B49:G49" si="21">B48/J$5*100</f>
        <v>6.9239823669249052</v>
      </c>
      <c r="C49" s="17">
        <f t="shared" si="21"/>
        <v>6.056839654633956</v>
      </c>
      <c r="D49" s="17">
        <f t="shared" si="21"/>
        <v>5.7653936009144413</v>
      </c>
      <c r="E49" s="17">
        <f t="shared" si="21"/>
        <v>6.4510686443327359</v>
      </c>
      <c r="F49" s="17">
        <f t="shared" si="21"/>
        <v>6.2405779509368209</v>
      </c>
      <c r="G49" s="18">
        <f t="shared" si="21"/>
        <v>6.28512769764379</v>
      </c>
      <c r="H49" s="68"/>
    </row>
    <row r="50" spans="1:8" x14ac:dyDescent="0.25">
      <c r="A50" s="12" t="s">
        <v>37</v>
      </c>
      <c r="B50" s="13">
        <f t="shared" ref="B50:G50" si="22">B48/B$5</f>
        <v>0.51674641148325362</v>
      </c>
      <c r="C50" s="13">
        <f t="shared" si="22"/>
        <v>0.57485029940119758</v>
      </c>
      <c r="D50" s="13">
        <f t="shared" si="22"/>
        <v>0.5</v>
      </c>
      <c r="E50" s="13">
        <f t="shared" si="22"/>
        <v>0.48826291079812206</v>
      </c>
      <c r="F50" s="13">
        <f t="shared" si="22"/>
        <v>0.54838709677419351</v>
      </c>
      <c r="G50" s="14">
        <f t="shared" si="22"/>
        <v>0.52346193952033371</v>
      </c>
    </row>
    <row r="51" spans="1:8" ht="4.5" customHeight="1" x14ac:dyDescent="0.25">
      <c r="A51" s="19"/>
      <c r="B51" s="20"/>
      <c r="C51" s="20"/>
      <c r="D51" s="20"/>
      <c r="E51" s="20"/>
      <c r="F51" s="20"/>
      <c r="G51" s="21"/>
    </row>
    <row r="52" spans="1:8" x14ac:dyDescent="0.25">
      <c r="A52" s="3" t="s">
        <v>39</v>
      </c>
      <c r="B52" s="4">
        <f>'District 1'!B52+'District 2'!B52+'District 3'!B52+'District 4'!B52+'District 5'!B52+'District 6'!B52</f>
        <v>39</v>
      </c>
      <c r="C52" s="4">
        <f>'District 1'!C52+'District 2'!C52+'District 3'!C52+'District 4'!C52+'District 5'!C52+'District 6'!C52</f>
        <v>20</v>
      </c>
      <c r="D52" s="4">
        <f>'District 1'!D52+'District 2'!D52+'District 3'!D52+'District 4'!D52+'District 5'!D52+'District 6'!D52</f>
        <v>23</v>
      </c>
      <c r="E52" s="4">
        <f>'District 1'!E52+'District 2'!E52+'District 3'!E52+'District 4'!E52+'District 5'!E52+'District 6'!E52</f>
        <v>33</v>
      </c>
      <c r="F52" s="4">
        <f>'District 1'!F52+'District 2'!F52+'District 3'!F52+'District 4'!F52+'District 5'!F52+'District 6'!F52</f>
        <v>33</v>
      </c>
      <c r="G52" s="5">
        <f>SUM(B52:F52)</f>
        <v>148</v>
      </c>
      <c r="H52" s="69">
        <f>F52-E52</f>
        <v>0</v>
      </c>
    </row>
    <row r="53" spans="1:8" x14ac:dyDescent="0.25">
      <c r="A53" s="3" t="s">
        <v>40</v>
      </c>
      <c r="B53" s="17">
        <f t="shared" ref="B53:G53" si="23">B52/J$5*100</f>
        <v>2.5003269658339935</v>
      </c>
      <c r="C53" s="17">
        <f t="shared" si="23"/>
        <v>1.2618415947154076</v>
      </c>
      <c r="D53" s="17">
        <f t="shared" si="23"/>
        <v>1.4413484002286103</v>
      </c>
      <c r="E53" s="17">
        <f t="shared" si="23"/>
        <v>2.0469737044517338</v>
      </c>
      <c r="F53" s="17">
        <f t="shared" si="23"/>
        <v>2.0190105135383831</v>
      </c>
      <c r="G53" s="18">
        <f t="shared" si="23"/>
        <v>1.8529858550822331</v>
      </c>
      <c r="H53" s="68"/>
    </row>
    <row r="54" spans="1:8" x14ac:dyDescent="0.25">
      <c r="A54" s="12" t="s">
        <v>41</v>
      </c>
      <c r="B54" s="13">
        <f t="shared" ref="B54:G54" si="24">B52/B$5</f>
        <v>0.18660287081339713</v>
      </c>
      <c r="C54" s="13">
        <f t="shared" si="24"/>
        <v>0.11976047904191617</v>
      </c>
      <c r="D54" s="13">
        <f t="shared" si="24"/>
        <v>0.125</v>
      </c>
      <c r="E54" s="13">
        <f t="shared" si="24"/>
        <v>0.15492957746478872</v>
      </c>
      <c r="F54" s="13">
        <f t="shared" si="24"/>
        <v>0.17741935483870969</v>
      </c>
      <c r="G54" s="14">
        <f t="shared" si="24"/>
        <v>0.15432742440041711</v>
      </c>
    </row>
    <row r="55" spans="1:8" ht="4.5" customHeight="1" x14ac:dyDescent="0.25">
      <c r="A55" s="19"/>
      <c r="B55" s="20"/>
      <c r="C55" s="20"/>
      <c r="D55" s="20"/>
      <c r="E55" s="20"/>
      <c r="F55" s="20"/>
      <c r="G55" s="21"/>
    </row>
    <row r="56" spans="1:8" x14ac:dyDescent="0.25">
      <c r="A56" s="3" t="s">
        <v>42</v>
      </c>
      <c r="B56" s="4">
        <f>'District 1'!B56+'District 2'!B56+'District 3'!B56+'District 4'!B56+'District 5'!B56+'District 6'!B56</f>
        <v>37</v>
      </c>
      <c r="C56" s="4">
        <f>'District 1'!C56+'District 2'!C56+'District 3'!C56+'District 4'!C56+'District 5'!C56+'District 6'!C56</f>
        <v>31</v>
      </c>
      <c r="D56" s="4">
        <f>'District 1'!D56+'District 2'!D56+'District 3'!D56+'District 4'!D56+'District 5'!D56+'District 6'!D56</f>
        <v>39</v>
      </c>
      <c r="E56" s="4">
        <f>'District 1'!E56+'District 2'!E56+'District 3'!E56+'District 4'!E56+'District 5'!E56+'District 6'!E56</f>
        <v>43</v>
      </c>
      <c r="F56" s="4">
        <f>'District 1'!F56+'District 2'!F56+'District 3'!F56+'District 4'!F56+'District 5'!F56+'District 6'!F56</f>
        <v>31</v>
      </c>
      <c r="G56" s="5">
        <f>SUM(B56:F56)</f>
        <v>181</v>
      </c>
      <c r="H56" s="69">
        <f>F56-E56</f>
        <v>-12</v>
      </c>
    </row>
    <row r="57" spans="1:8" x14ac:dyDescent="0.25">
      <c r="A57" s="3" t="s">
        <v>43</v>
      </c>
      <c r="B57" s="17">
        <f t="shared" ref="B57:G57" si="25">B56/J$5*100</f>
        <v>2.3721050701501989</v>
      </c>
      <c r="C57" s="17">
        <f t="shared" si="25"/>
        <v>1.9558544718088815</v>
      </c>
      <c r="D57" s="17">
        <f t="shared" si="25"/>
        <v>2.4440255482137307</v>
      </c>
      <c r="E57" s="17">
        <f t="shared" si="25"/>
        <v>2.6672687664068042</v>
      </c>
      <c r="F57" s="17">
        <f t="shared" si="25"/>
        <v>1.8966462399906026</v>
      </c>
      <c r="G57" s="18">
        <f t="shared" si="25"/>
        <v>2.2661516200667848</v>
      </c>
      <c r="H57" s="68"/>
    </row>
    <row r="58" spans="1:8" x14ac:dyDescent="0.25">
      <c r="A58" s="12" t="s">
        <v>44</v>
      </c>
      <c r="B58" s="13">
        <f t="shared" ref="B58:G58" si="26">B56/B$5</f>
        <v>0.17703349282296652</v>
      </c>
      <c r="C58" s="13">
        <f t="shared" si="26"/>
        <v>0.18562874251497005</v>
      </c>
      <c r="D58" s="13">
        <f t="shared" si="26"/>
        <v>0.21195652173913043</v>
      </c>
      <c r="E58" s="13">
        <f t="shared" si="26"/>
        <v>0.20187793427230047</v>
      </c>
      <c r="F58" s="13">
        <f t="shared" si="26"/>
        <v>0.16666666666666666</v>
      </c>
      <c r="G58" s="14">
        <f t="shared" si="26"/>
        <v>0.18873826903023982</v>
      </c>
    </row>
    <row r="59" spans="1:8" ht="4.5" customHeight="1" x14ac:dyDescent="0.25">
      <c r="A59" s="6"/>
      <c r="B59" s="10"/>
      <c r="C59" s="10"/>
      <c r="D59" s="10"/>
      <c r="E59" s="10"/>
      <c r="F59" s="10"/>
      <c r="G59" s="11"/>
    </row>
    <row r="60" spans="1:8" x14ac:dyDescent="0.25">
      <c r="A60" s="66" t="s">
        <v>80</v>
      </c>
      <c r="B60" s="27"/>
      <c r="C60" s="27"/>
      <c r="D60" s="27"/>
      <c r="E60" s="27"/>
      <c r="F60" s="27"/>
      <c r="G60" s="27"/>
    </row>
    <row r="61" spans="1:8" x14ac:dyDescent="0.25">
      <c r="A61" s="65">
        <v>42185</v>
      </c>
      <c r="B61" s="27"/>
      <c r="C61" s="27"/>
      <c r="D61" s="27"/>
      <c r="E61" s="27"/>
      <c r="F61" s="27"/>
      <c r="G61" s="27"/>
    </row>
    <row r="62" spans="1:8" x14ac:dyDescent="0.25">
      <c r="A62" s="27"/>
      <c r="B62" s="27"/>
      <c r="C62" s="27"/>
      <c r="D62" s="27"/>
      <c r="E62" s="27"/>
      <c r="F62" s="27"/>
      <c r="G62" s="27"/>
    </row>
    <row r="63" spans="1:8" x14ac:dyDescent="0.25">
      <c r="A63" s="27"/>
      <c r="B63" s="27"/>
      <c r="C63" s="27"/>
      <c r="D63" s="27"/>
      <c r="E63" s="27"/>
      <c r="F63" s="27"/>
      <c r="G63" s="27"/>
    </row>
    <row r="64" spans="1:8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/>
  </sheetViews>
  <sheetFormatPr defaultRowHeight="15" x14ac:dyDescent="0.25"/>
  <cols>
    <col min="1" max="1" width="18.85546875" bestFit="1" customWidth="1"/>
    <col min="2" max="6" width="9.140625" style="1"/>
  </cols>
  <sheetData>
    <row r="1" spans="1:7" x14ac:dyDescent="0.25">
      <c r="G1" s="2" t="s">
        <v>57</v>
      </c>
    </row>
    <row r="2" spans="1:7" x14ac:dyDescent="0.25">
      <c r="B2" s="31">
        <f>'District 1'!B$3</f>
        <v>2010</v>
      </c>
      <c r="C2" s="31">
        <f>'District 1'!C$3</f>
        <v>2011</v>
      </c>
      <c r="D2" s="31">
        <f>'District 1'!D$3</f>
        <v>2012</v>
      </c>
      <c r="E2" s="31">
        <f>'District 1'!E$3</f>
        <v>2013</v>
      </c>
      <c r="F2" s="31">
        <f>'District 1'!F$3</f>
        <v>2014</v>
      </c>
      <c r="G2" s="31" t="s">
        <v>58</v>
      </c>
    </row>
    <row r="3" spans="1:7" x14ac:dyDescent="0.25">
      <c r="A3" s="38" t="s">
        <v>10</v>
      </c>
    </row>
    <row r="4" spans="1:7" x14ac:dyDescent="0.25">
      <c r="A4" s="37" t="s">
        <v>0</v>
      </c>
      <c r="B4" s="39">
        <f>'District 1'!B6</f>
        <v>13.010426927866476</v>
      </c>
      <c r="C4" s="39">
        <f>'District 1'!C6</f>
        <v>12.114152591729761</v>
      </c>
      <c r="D4" s="39">
        <f>'District 1'!D6</f>
        <v>10.21071196509793</v>
      </c>
      <c r="E4" s="39">
        <f>'District 1'!E6</f>
        <v>12.410882965373636</v>
      </c>
      <c r="F4" s="39">
        <f>'District 1'!F6</f>
        <v>10.840206325260391</v>
      </c>
      <c r="G4" s="39">
        <f>'District 1'!G6</f>
        <v>11.713208995006667</v>
      </c>
    </row>
    <row r="5" spans="1:7" x14ac:dyDescent="0.25">
      <c r="A5" s="37" t="s">
        <v>6</v>
      </c>
      <c r="B5" s="39">
        <f>'District 2'!B6</f>
        <v>19.922397518238483</v>
      </c>
      <c r="C5" s="39">
        <f>'District 2'!C6</f>
        <v>26.361128632893038</v>
      </c>
      <c r="D5" s="39">
        <f>'District 2'!D6</f>
        <v>17.84004056261854</v>
      </c>
      <c r="E5" s="39">
        <f>'District 2'!E6</f>
        <v>28.145757496153418</v>
      </c>
      <c r="F5" s="39">
        <f>'District 2'!F6</f>
        <v>26.160156213504248</v>
      </c>
      <c r="G5" s="39">
        <f>'District 2'!G6</f>
        <v>23.695390118270083</v>
      </c>
    </row>
    <row r="6" spans="1:7" x14ac:dyDescent="0.25">
      <c r="A6" s="37" t="s">
        <v>5</v>
      </c>
      <c r="B6" s="39">
        <f>'District 3'!B6</f>
        <v>8.4575351534532253</v>
      </c>
      <c r="C6" s="39">
        <f>'District 3'!C6</f>
        <v>6.7094549067528524</v>
      </c>
      <c r="D6" s="39">
        <f>'District 3'!D6</f>
        <v>7.3206751351861223</v>
      </c>
      <c r="E6" s="39">
        <f>'District 3'!E6</f>
        <v>9.82772414824084</v>
      </c>
      <c r="F6" s="39">
        <f>'District 3'!F6</f>
        <v>6.7837082462757454</v>
      </c>
      <c r="G6" s="39">
        <f>'District 3'!G6</f>
        <v>7.8175397471278982</v>
      </c>
    </row>
    <row r="7" spans="1:7" x14ac:dyDescent="0.25">
      <c r="A7" s="37" t="s">
        <v>4</v>
      </c>
      <c r="B7" s="39">
        <f>'District 4'!B6</f>
        <v>21.386503471194025</v>
      </c>
      <c r="C7" s="39">
        <f>'District 4'!C6</f>
        <v>13.902851153936647</v>
      </c>
      <c r="D7" s="39">
        <f>'District 4'!D6</f>
        <v>18.699478017427918</v>
      </c>
      <c r="E7" s="39">
        <f>'District 4'!E6</f>
        <v>18.532246108228314</v>
      </c>
      <c r="F7" s="39">
        <f>'District 4'!F6</f>
        <v>16.798252981689902</v>
      </c>
      <c r="G7" s="39">
        <f>'District 4'!G6</f>
        <v>17.843843927269777</v>
      </c>
    </row>
    <row r="8" spans="1:7" x14ac:dyDescent="0.25">
      <c r="A8" s="37" t="s">
        <v>3</v>
      </c>
      <c r="B8" s="39">
        <f>'District 5'!B6</f>
        <v>20.414780300937878</v>
      </c>
      <c r="C8" s="39">
        <f>'District 5'!C6</f>
        <v>12.550425818018827</v>
      </c>
      <c r="D8" s="39">
        <f>'District 5'!D6</f>
        <v>19.190750058471814</v>
      </c>
      <c r="E8" s="39">
        <f>'District 5'!E6</f>
        <v>19.863005453297863</v>
      </c>
      <c r="F8" s="39">
        <f>'District 5'!F6</f>
        <v>18.648635641753696</v>
      </c>
      <c r="G8" s="39">
        <f>'District 5'!G6</f>
        <v>18.127512040989789</v>
      </c>
    </row>
    <row r="9" spans="1:7" x14ac:dyDescent="0.25">
      <c r="A9" s="37" t="s">
        <v>2</v>
      </c>
      <c r="B9" s="39">
        <f>'District 6'!B6</f>
        <v>14.181483872229716</v>
      </c>
      <c r="C9" s="39">
        <f>'District 6'!C6</f>
        <v>9.0777918987873978</v>
      </c>
      <c r="D9" s="39">
        <f>'District 6'!D6</f>
        <v>11.454152368861887</v>
      </c>
      <c r="E9" s="39">
        <f>'District 6'!E6</f>
        <v>8.0739766234629773</v>
      </c>
      <c r="F9" s="39">
        <f>'District 6'!F6</f>
        <v>9.894226012391341</v>
      </c>
      <c r="G9" s="39">
        <f>'District 6'!G6</f>
        <v>10.515015920690015</v>
      </c>
    </row>
    <row r="10" spans="1:7" x14ac:dyDescent="0.25">
      <c r="A10" s="37" t="s">
        <v>7</v>
      </c>
      <c r="B10" s="39">
        <f>'Statewide Totals Check'!B6</f>
        <v>13.399188098956531</v>
      </c>
      <c r="C10" s="39">
        <f>'Statewide Totals Check'!C6</f>
        <v>10.536377315873652</v>
      </c>
      <c r="D10" s="39">
        <f>'Statewide Totals Check'!D6</f>
        <v>11.530787201828883</v>
      </c>
      <c r="E10" s="39">
        <f>'Statewide Totals Check'!E6</f>
        <v>13.212284819643008</v>
      </c>
      <c r="F10" s="39">
        <f>'Statewide Totals Check'!F6</f>
        <v>11.379877439943616</v>
      </c>
      <c r="G10" s="39">
        <f>'Statewide Totals Check'!G6</f>
        <v>12.00684753394501</v>
      </c>
    </row>
    <row r="12" spans="1:7" x14ac:dyDescent="0.25">
      <c r="G12" s="2" t="s">
        <v>57</v>
      </c>
    </row>
    <row r="13" spans="1:7" x14ac:dyDescent="0.25">
      <c r="A13" s="40" t="s">
        <v>54</v>
      </c>
      <c r="B13" s="31">
        <f>'District 1'!B$3</f>
        <v>2010</v>
      </c>
      <c r="C13" s="31">
        <f>'District 1'!C$3</f>
        <v>2011</v>
      </c>
      <c r="D13" s="31">
        <f>'District 1'!D$3</f>
        <v>2012</v>
      </c>
      <c r="E13" s="31">
        <f>'District 1'!E$3</f>
        <v>2013</v>
      </c>
      <c r="F13" s="31">
        <f>'District 1'!F$3</f>
        <v>2014</v>
      </c>
      <c r="G13" s="31" t="s">
        <v>58</v>
      </c>
    </row>
    <row r="14" spans="1:7" x14ac:dyDescent="0.25">
      <c r="A14" s="38" t="s">
        <v>10</v>
      </c>
    </row>
    <row r="15" spans="1:7" x14ac:dyDescent="0.25">
      <c r="A15" s="37" t="s">
        <v>0</v>
      </c>
      <c r="B15" s="39">
        <f>'District 1'!B9</f>
        <v>6.0405553593665786</v>
      </c>
      <c r="C15" s="39">
        <f>'District 1'!C9</f>
        <v>3.2615026208503206</v>
      </c>
      <c r="D15" s="39">
        <f>'District 1'!D9</f>
        <v>4.6412327114081506</v>
      </c>
      <c r="E15" s="39">
        <f>'District 1'!E9</f>
        <v>4.1369609884578784</v>
      </c>
      <c r="F15" s="39">
        <f>'District 1'!F9</f>
        <v>4.065077371972647</v>
      </c>
      <c r="G15" s="39">
        <f>'District 1'!G9</f>
        <v>4.4270396201600004</v>
      </c>
    </row>
    <row r="16" spans="1:7" x14ac:dyDescent="0.25">
      <c r="A16" s="37" t="s">
        <v>6</v>
      </c>
      <c r="B16" s="39">
        <f>'District 2'!B9</f>
        <v>7.5894847688527554</v>
      </c>
      <c r="C16" s="39">
        <f>'District 2'!C9</f>
        <v>9.4146887974617997</v>
      </c>
      <c r="D16" s="39">
        <f>'District 2'!D9</f>
        <v>4.6947475164785635</v>
      </c>
      <c r="E16" s="39">
        <f>'District 2'!E9</f>
        <v>15.011070664615152</v>
      </c>
      <c r="F16" s="39">
        <f>'District 2'!F9</f>
        <v>4.6714564666971867</v>
      </c>
      <c r="G16" s="39">
        <f>'District 2'!G9</f>
        <v>8.2745806762212997</v>
      </c>
    </row>
    <row r="17" spans="1:7" x14ac:dyDescent="0.25">
      <c r="A17" s="37" t="s">
        <v>5</v>
      </c>
      <c r="B17" s="39">
        <f>'District 3'!B9</f>
        <v>3.2080305754477747</v>
      </c>
      <c r="C17" s="39">
        <f>'District 3'!C9</f>
        <v>2.8550871943629161</v>
      </c>
      <c r="D17" s="39">
        <f>'District 3'!D9</f>
        <v>2.9564264969020879</v>
      </c>
      <c r="E17" s="39">
        <f>'District 3'!E9</f>
        <v>3.8757221993062458</v>
      </c>
      <c r="F17" s="39">
        <f>'District 3'!F9</f>
        <v>2.3064608037337533</v>
      </c>
      <c r="G17" s="39">
        <f>'District 3'!G9</f>
        <v>3.0370298298194713</v>
      </c>
    </row>
    <row r="18" spans="1:7" x14ac:dyDescent="0.25">
      <c r="A18" s="37" t="s">
        <v>4</v>
      </c>
      <c r="B18" s="39">
        <f>'District 4'!B9</f>
        <v>8.7739501420283172</v>
      </c>
      <c r="C18" s="39">
        <f>'District 4'!C9</f>
        <v>6.4167005325861446</v>
      </c>
      <c r="D18" s="39">
        <f>'District 4'!D9</f>
        <v>5.3427080049794045</v>
      </c>
      <c r="E18" s="39">
        <f>'District 4'!E9</f>
        <v>7.4128984432913274</v>
      </c>
      <c r="F18" s="39">
        <f>'District 4'!F9</f>
        <v>8.9240718965227614</v>
      </c>
      <c r="G18" s="39">
        <f>'District 4'!G9</f>
        <v>7.3726061735426018</v>
      </c>
    </row>
    <row r="19" spans="1:7" x14ac:dyDescent="0.25">
      <c r="A19" s="37" t="s">
        <v>3</v>
      </c>
      <c r="B19" s="39">
        <f>'District 5'!B9</f>
        <v>10.807824865202404</v>
      </c>
      <c r="C19" s="39">
        <f>'District 5'!C9</f>
        <v>2.3905572986702524</v>
      </c>
      <c r="D19" s="39">
        <f>'District 5'!D9</f>
        <v>5.9971093932724422</v>
      </c>
      <c r="E19" s="39">
        <f>'District 5'!E9</f>
        <v>6.6210018177659551</v>
      </c>
      <c r="F19" s="39">
        <f>'District 5'!F9</f>
        <v>7.8203955917031633</v>
      </c>
      <c r="G19" s="39">
        <f>'District 5'!G9</f>
        <v>6.7227859224862785</v>
      </c>
    </row>
    <row r="20" spans="1:7" x14ac:dyDescent="0.25">
      <c r="A20" s="37" t="s">
        <v>2</v>
      </c>
      <c r="B20" s="39">
        <f>'District 6'!B9</f>
        <v>5.379183537742307</v>
      </c>
      <c r="C20" s="39">
        <f>'District 6'!C9</f>
        <v>5.2555637308769141</v>
      </c>
      <c r="D20" s="39">
        <f>'District 6'!D9</f>
        <v>4.7725634870257867</v>
      </c>
      <c r="E20" s="39">
        <f>'District 6'!E9</f>
        <v>2.8496388082810511</v>
      </c>
      <c r="F20" s="39">
        <f>'District 6'!F9</f>
        <v>5.1826898160145118</v>
      </c>
      <c r="G20" s="39">
        <f>'District 6'!G9</f>
        <v>4.6839616373982791</v>
      </c>
    </row>
    <row r="21" spans="1:7" x14ac:dyDescent="0.25">
      <c r="A21" s="37" t="s">
        <v>7</v>
      </c>
      <c r="B21" s="39">
        <f>'Statewide Totals Check'!B9</f>
        <v>5.64176341008696</v>
      </c>
      <c r="C21" s="39">
        <f>'Statewide Totals Check'!C9</f>
        <v>4.0378931030893037</v>
      </c>
      <c r="D21" s="39">
        <f>'Statewide Totals Check'!D9</f>
        <v>4.1360432354386214</v>
      </c>
      <c r="E21" s="39">
        <f>'Statewide Totals Check'!E9</f>
        <v>5.210478520422595</v>
      </c>
      <c r="F21" s="39">
        <f>'Statewide Totals Check'!F9</f>
        <v>4.4051138477201084</v>
      </c>
      <c r="G21" s="39">
        <f>'Statewide Totals Check'!G9</f>
        <v>4.6825453364915894</v>
      </c>
    </row>
    <row r="24" spans="1:7" x14ac:dyDescent="0.25">
      <c r="G24" s="2" t="s">
        <v>57</v>
      </c>
    </row>
    <row r="25" spans="1:7" x14ac:dyDescent="0.25">
      <c r="A25" s="40" t="s">
        <v>89</v>
      </c>
      <c r="B25" s="31">
        <f>'District 1'!B$3</f>
        <v>2010</v>
      </c>
      <c r="C25" s="31">
        <f>'District 1'!C$3</f>
        <v>2011</v>
      </c>
      <c r="D25" s="31">
        <f>'District 1'!D$3</f>
        <v>2012</v>
      </c>
      <c r="E25" s="31">
        <f>'District 1'!E$3</f>
        <v>2013</v>
      </c>
      <c r="F25" s="31">
        <f>'District 1'!F$3</f>
        <v>2014</v>
      </c>
      <c r="G25" s="31" t="s">
        <v>58</v>
      </c>
    </row>
    <row r="26" spans="1:7" x14ac:dyDescent="0.25">
      <c r="A26" s="38" t="s">
        <v>10</v>
      </c>
    </row>
    <row r="27" spans="1:7" x14ac:dyDescent="0.25">
      <c r="A27" s="37" t="s">
        <v>0</v>
      </c>
      <c r="B27" s="39">
        <f>'District 1'!B13</f>
        <v>3.252606731966619</v>
      </c>
      <c r="C27" s="39">
        <f>'District 1'!C13</f>
        <v>1.8637157833430402</v>
      </c>
      <c r="D27" s="39">
        <f>'District 1'!D13</f>
        <v>2.3206163557040753</v>
      </c>
      <c r="E27" s="39">
        <f>'District 1'!E13</f>
        <v>3.6772986564070034</v>
      </c>
      <c r="F27" s="39">
        <f>'District 1'!F13</f>
        <v>0.90335052710503272</v>
      </c>
      <c r="G27" s="39">
        <f>'District 1'!G13</f>
        <v>2.3979797942533332</v>
      </c>
    </row>
    <row r="28" spans="1:7" x14ac:dyDescent="0.25">
      <c r="A28" s="37" t="s">
        <v>6</v>
      </c>
      <c r="B28" s="39">
        <f>'District 2'!B13</f>
        <v>8.538170364959349</v>
      </c>
      <c r="C28" s="39">
        <f>'District 2'!C13</f>
        <v>7.5317510379694408</v>
      </c>
      <c r="D28" s="39">
        <f>'District 2'!D13</f>
        <v>4.6947475164785635</v>
      </c>
      <c r="E28" s="39">
        <f>'District 2'!E13</f>
        <v>0.93819191653844702</v>
      </c>
      <c r="F28" s="39">
        <f>'District 2'!F13</f>
        <v>13.080078106752124</v>
      </c>
      <c r="G28" s="39">
        <f>'District 2'!G13</f>
        <v>6.9581701140951839</v>
      </c>
    </row>
    <row r="29" spans="1:7" x14ac:dyDescent="0.25">
      <c r="A29" s="37" t="s">
        <v>5</v>
      </c>
      <c r="B29" s="39">
        <f>'District 3'!B13</f>
        <v>1.3123761445013624</v>
      </c>
      <c r="C29" s="39">
        <f>'District 3'!C13</f>
        <v>1.1420348777451663</v>
      </c>
      <c r="D29" s="39">
        <f>'District 3'!D13</f>
        <v>1.1262577131055571</v>
      </c>
      <c r="E29" s="39">
        <f>'District 3'!E13</f>
        <v>1.3841864997522308</v>
      </c>
      <c r="F29" s="39">
        <f>'District 3'!F13</f>
        <v>1.356741649255149</v>
      </c>
      <c r="G29" s="39">
        <f>'District 3'!G13</f>
        <v>1.2654290957581131</v>
      </c>
    </row>
    <row r="30" spans="1:7" x14ac:dyDescent="0.25">
      <c r="A30" s="37" t="s">
        <v>4</v>
      </c>
      <c r="B30" s="39">
        <f>'District 4'!B13</f>
        <v>6.032090722644468</v>
      </c>
      <c r="C30" s="39">
        <f>'District 4'!C13</f>
        <v>4.2778003550574297</v>
      </c>
      <c r="D30" s="39">
        <f>'District 4'!D13</f>
        <v>5.8769788054773455</v>
      </c>
      <c r="E30" s="39">
        <f>'District 4'!E13</f>
        <v>4.2359419675950436</v>
      </c>
      <c r="F30" s="39">
        <f>'District 4'!F13</f>
        <v>3.6746178397446663</v>
      </c>
      <c r="G30" s="39">
        <f>'District 4'!G13</f>
        <v>4.8082214175277835</v>
      </c>
    </row>
    <row r="31" spans="1:7" x14ac:dyDescent="0.25">
      <c r="A31" s="37" t="s">
        <v>3</v>
      </c>
      <c r="B31" s="39">
        <f>'District 5'!B13</f>
        <v>10.207390150468939</v>
      </c>
      <c r="C31" s="39">
        <f>'District 5'!C13</f>
        <v>4.7811145973405047</v>
      </c>
      <c r="D31" s="39">
        <f>'District 5'!D13</f>
        <v>5.3973984539451978</v>
      </c>
      <c r="E31" s="39">
        <f>'District 5'!E13</f>
        <v>7.8248203300870376</v>
      </c>
      <c r="F31" s="39">
        <f>'District 5'!F13</f>
        <v>3.0078444583473707</v>
      </c>
      <c r="G31" s="39">
        <f>'District 5'!G13</f>
        <v>6.2425869280229733</v>
      </c>
    </row>
    <row r="32" spans="1:7" x14ac:dyDescent="0.25">
      <c r="A32" s="37" t="s">
        <v>2</v>
      </c>
      <c r="B32" s="39">
        <f>'District 6'!B13</f>
        <v>3.4231167967451044</v>
      </c>
      <c r="C32" s="39">
        <f>'District 6'!C13</f>
        <v>2.388892604944052</v>
      </c>
      <c r="D32" s="39">
        <f>'District 6'!D13</f>
        <v>1.4317690461077359</v>
      </c>
      <c r="E32" s="39">
        <f>'District 6'!E13</f>
        <v>1.4248194041405255</v>
      </c>
      <c r="F32" s="39">
        <f>'District 6'!F13</f>
        <v>0.47115361963768293</v>
      </c>
      <c r="G32" s="39">
        <f>'District 6'!G13</f>
        <v>1.8162300226646388</v>
      </c>
    </row>
    <row r="33" spans="1:7" x14ac:dyDescent="0.25">
      <c r="A33" s="37" t="s">
        <v>7</v>
      </c>
      <c r="B33" s="39">
        <f>'Statewide Totals Check'!B13</f>
        <v>3.8466568705138364</v>
      </c>
      <c r="C33" s="39">
        <f>'Statewide Totals Check'!C13</f>
        <v>2.5867752691665853</v>
      </c>
      <c r="D33" s="39">
        <f>'Statewide Totals Check'!D13</f>
        <v>2.5693601917118709</v>
      </c>
      <c r="E33" s="39">
        <f>'Statewide Totals Check'!E13</f>
        <v>2.6672687664068042</v>
      </c>
      <c r="F33" s="39">
        <f>'Statewide Totals Check'!F13</f>
        <v>2.3861033341817257</v>
      </c>
      <c r="G33" s="39">
        <f>'Statewide Totals Check'!G13</f>
        <v>2.8045191320163529</v>
      </c>
    </row>
    <row r="36" spans="1:7" x14ac:dyDescent="0.25">
      <c r="G36" s="2" t="s">
        <v>57</v>
      </c>
    </row>
    <row r="37" spans="1:7" x14ac:dyDescent="0.25">
      <c r="A37" s="40" t="s">
        <v>55</v>
      </c>
      <c r="B37" s="31">
        <f>'District 1'!B$3</f>
        <v>2010</v>
      </c>
      <c r="C37" s="31">
        <f>'District 1'!C$3</f>
        <v>2011</v>
      </c>
      <c r="D37" s="31">
        <f>'District 1'!D$3</f>
        <v>2012</v>
      </c>
      <c r="E37" s="31">
        <f>'District 1'!E$3</f>
        <v>2013</v>
      </c>
      <c r="F37" s="31">
        <f>'District 1'!F$3</f>
        <v>2014</v>
      </c>
      <c r="G37" s="31" t="s">
        <v>58</v>
      </c>
    </row>
    <row r="38" spans="1:7" x14ac:dyDescent="0.25">
      <c r="A38" s="38" t="s">
        <v>10</v>
      </c>
    </row>
    <row r="39" spans="1:7" x14ac:dyDescent="0.25">
      <c r="A39" s="37" t="s">
        <v>0</v>
      </c>
      <c r="B39" s="39">
        <f>'District 1'!B17</f>
        <v>3.252606731966619</v>
      </c>
      <c r="C39" s="39">
        <f>'District 1'!C17</f>
        <v>3.2615026208503206</v>
      </c>
      <c r="D39" s="39">
        <f>'District 1'!D17</f>
        <v>2.3206163557040753</v>
      </c>
      <c r="E39" s="39">
        <f>'District 1'!E17</f>
        <v>5.5159479846105048</v>
      </c>
      <c r="F39" s="39">
        <f>'District 1'!F17</f>
        <v>4.065077371972647</v>
      </c>
      <c r="G39" s="39">
        <f>'District 1'!G17</f>
        <v>3.6891996834666667</v>
      </c>
    </row>
    <row r="40" spans="1:7" x14ac:dyDescent="0.25">
      <c r="A40" s="37" t="s">
        <v>6</v>
      </c>
      <c r="B40" s="39">
        <f>'District 2'!B17</f>
        <v>7.5894847688527554</v>
      </c>
      <c r="C40" s="39">
        <f>'District 2'!C17</f>
        <v>14.122033196192699</v>
      </c>
      <c r="D40" s="39">
        <f>'District 2'!D17</f>
        <v>8.4505455296614151</v>
      </c>
      <c r="E40" s="39">
        <f>'District 2'!E17</f>
        <v>15.011070664615152</v>
      </c>
      <c r="F40" s="39">
        <f>'District 2'!F17</f>
        <v>10.27720422673381</v>
      </c>
      <c r="G40" s="39">
        <f>'District 2'!G17</f>
        <v>11.095460452205835</v>
      </c>
    </row>
    <row r="41" spans="1:7" x14ac:dyDescent="0.25">
      <c r="A41" s="37" t="s">
        <v>5</v>
      </c>
      <c r="B41" s="39">
        <f>'District 3'!B17</f>
        <v>2.1872935741689377</v>
      </c>
      <c r="C41" s="39">
        <f>'District 3'!C17</f>
        <v>2.1413153957721871</v>
      </c>
      <c r="D41" s="39">
        <f>'District 3'!D17</f>
        <v>1.9709509979347253</v>
      </c>
      <c r="E41" s="39">
        <f>'District 3'!E17</f>
        <v>3.4604662493805769</v>
      </c>
      <c r="F41" s="39">
        <f>'District 3'!F17</f>
        <v>1.8994383089572087</v>
      </c>
      <c r="G41" s="39">
        <f>'District 3'!G17</f>
        <v>2.3340136655094086</v>
      </c>
    </row>
    <row r="42" spans="1:7" x14ac:dyDescent="0.25">
      <c r="A42" s="37" t="s">
        <v>4</v>
      </c>
      <c r="B42" s="39">
        <f>'District 4'!B17</f>
        <v>7.1288344903980079</v>
      </c>
      <c r="C42" s="39">
        <f>'District 4'!C17</f>
        <v>6.9514255769683233</v>
      </c>
      <c r="D42" s="39">
        <f>'District 4'!D17</f>
        <v>8.0140620074691071</v>
      </c>
      <c r="E42" s="39">
        <f>'District 4'!E17</f>
        <v>6.8834056973419457</v>
      </c>
      <c r="F42" s="39">
        <f>'District 4'!F17</f>
        <v>6.299344868133713</v>
      </c>
      <c r="G42" s="39">
        <f>'District 4'!G17</f>
        <v>7.0520580790407505</v>
      </c>
    </row>
    <row r="43" spans="1:7" x14ac:dyDescent="0.25">
      <c r="A43" s="37" t="s">
        <v>3</v>
      </c>
      <c r="B43" s="39">
        <f>'District 5'!B17</f>
        <v>10.807824865202404</v>
      </c>
      <c r="C43" s="39">
        <f>'District 5'!C17</f>
        <v>7.769311220678321</v>
      </c>
      <c r="D43" s="39">
        <f>'District 5'!D17</f>
        <v>8.9956640899086633</v>
      </c>
      <c r="E43" s="39">
        <f>'District 5'!E17</f>
        <v>13.24200363553191</v>
      </c>
      <c r="F43" s="39">
        <f>'District 5'!F17</f>
        <v>9.0235333750421116</v>
      </c>
      <c r="G43" s="39">
        <f>'District 5'!G17</f>
        <v>9.9641291351135912</v>
      </c>
    </row>
    <row r="44" spans="1:7" x14ac:dyDescent="0.25">
      <c r="A44" s="37" t="s">
        <v>2</v>
      </c>
      <c r="B44" s="39">
        <f>'District 6'!B17</f>
        <v>5.8682002229916073</v>
      </c>
      <c r="C44" s="39">
        <f>'District 6'!C17</f>
        <v>7.1666778148321564</v>
      </c>
      <c r="D44" s="39">
        <f>'District 6'!D17</f>
        <v>7.1588452305386792</v>
      </c>
      <c r="E44" s="39">
        <f>'District 6'!E17</f>
        <v>5.2243378151819266</v>
      </c>
      <c r="F44" s="39">
        <f>'District 6'!F17</f>
        <v>3.7692289571014634</v>
      </c>
      <c r="G44" s="39">
        <f>'District 6'!G17</f>
        <v>5.8310542832917349</v>
      </c>
    </row>
    <row r="45" spans="1:7" x14ac:dyDescent="0.25">
      <c r="A45" s="37" t="s">
        <v>7</v>
      </c>
      <c r="B45" s="39">
        <f>'Statewide Totals Check'!B17</f>
        <v>4.6800991924585009</v>
      </c>
      <c r="C45" s="39">
        <f>'Statewide Totals Check'!C17</f>
        <v>4.9211822193900892</v>
      </c>
      <c r="D45" s="39">
        <f>'Statewide Totals Check'!D17</f>
        <v>4.5747144876821109</v>
      </c>
      <c r="E45" s="39">
        <f>'Statewide Totals Check'!E17</f>
        <v>6.1409211133552004</v>
      </c>
      <c r="F45" s="39">
        <f>'Statewide Totals Check'!F17</f>
        <v>4.2215674373984378</v>
      </c>
      <c r="G45" s="39">
        <f>'Statewide Totals Check'!G17</f>
        <v>4.9079084810286178</v>
      </c>
    </row>
    <row r="49" spans="1:7" x14ac:dyDescent="0.25">
      <c r="G49" s="2" t="s">
        <v>57</v>
      </c>
    </row>
    <row r="50" spans="1:7" x14ac:dyDescent="0.25">
      <c r="A50" s="40" t="s">
        <v>56</v>
      </c>
      <c r="B50" s="31">
        <f>'District 1'!B$3</f>
        <v>2010</v>
      </c>
      <c r="C50" s="31">
        <f>'District 1'!C$3</f>
        <v>2011</v>
      </c>
      <c r="D50" s="31">
        <f>'District 1'!D$3</f>
        <v>2012</v>
      </c>
      <c r="E50" s="31">
        <f>'District 1'!E$3</f>
        <v>2013</v>
      </c>
      <c r="F50" s="31">
        <f>'District 1'!F$3</f>
        <v>2014</v>
      </c>
      <c r="G50" s="31" t="s">
        <v>58</v>
      </c>
    </row>
    <row r="51" spans="1:7" x14ac:dyDescent="0.25">
      <c r="A51" s="38" t="s">
        <v>10</v>
      </c>
    </row>
    <row r="52" spans="1:7" x14ac:dyDescent="0.25">
      <c r="A52" s="37" t="s">
        <v>0</v>
      </c>
      <c r="B52" s="39">
        <f>'District 1'!B21</f>
        <v>6.505213463933238</v>
      </c>
      <c r="C52" s="39">
        <f>'District 1'!C21</f>
        <v>6.5230052417006412</v>
      </c>
      <c r="D52" s="39">
        <f>'District 1'!D21</f>
        <v>3.7129861691265207</v>
      </c>
      <c r="E52" s="39">
        <f>'District 1'!E21</f>
        <v>6.8949349807631304</v>
      </c>
      <c r="F52" s="39">
        <f>'District 1'!F21</f>
        <v>5.4201031626301956</v>
      </c>
      <c r="G52" s="39">
        <f>'District 1'!G21</f>
        <v>5.8104895014600002</v>
      </c>
    </row>
    <row r="53" spans="1:7" x14ac:dyDescent="0.25">
      <c r="A53" s="37" t="s">
        <v>6</v>
      </c>
      <c r="B53" s="39">
        <f>'District 2'!B21</f>
        <v>6.6407991727461608</v>
      </c>
      <c r="C53" s="39">
        <f>'District 2'!C21</f>
        <v>10.35615767720798</v>
      </c>
      <c r="D53" s="39">
        <f>'District 2'!D21</f>
        <v>6.5726465230699889</v>
      </c>
      <c r="E53" s="39">
        <f>'District 2'!E21</f>
        <v>17.825646414230494</v>
      </c>
      <c r="F53" s="39">
        <f>'District 2'!F21</f>
        <v>10.27720422673381</v>
      </c>
      <c r="G53" s="39">
        <f>'District 2'!G21</f>
        <v>10.343225845276624</v>
      </c>
    </row>
    <row r="54" spans="1:7" x14ac:dyDescent="0.25">
      <c r="A54" s="37" t="s">
        <v>5</v>
      </c>
      <c r="B54" s="39">
        <f>'District 3'!B21</f>
        <v>4.8120458631716625</v>
      </c>
      <c r="C54" s="39">
        <f>'District 3'!C21</f>
        <v>2.2840697554903326</v>
      </c>
      <c r="D54" s="39">
        <f>'District 3'!D21</f>
        <v>2.6748620686256985</v>
      </c>
      <c r="E54" s="39">
        <f>'District 3'!E21</f>
        <v>4.5678154491823619</v>
      </c>
      <c r="F54" s="39">
        <f>'District 3'!F21</f>
        <v>2.7134832985102979</v>
      </c>
      <c r="G54" s="39">
        <f>'District 3'!G21</f>
        <v>3.4025982352607036</v>
      </c>
    </row>
    <row r="55" spans="1:7" x14ac:dyDescent="0.25">
      <c r="A55" s="37" t="s">
        <v>4</v>
      </c>
      <c r="B55" s="39">
        <f>'District 4'!B21</f>
        <v>8.2255782581515469</v>
      </c>
      <c r="C55" s="39">
        <f>'District 4'!C21</f>
        <v>4.8125253994396076</v>
      </c>
      <c r="D55" s="39">
        <f>'District 4'!D21</f>
        <v>4.8084372044814643</v>
      </c>
      <c r="E55" s="39">
        <f>'District 4'!E21</f>
        <v>4.2359419675950436</v>
      </c>
      <c r="F55" s="39">
        <f>'District 4'!F21</f>
        <v>4.1995632454224756</v>
      </c>
      <c r="G55" s="39">
        <f>'District 4'!G21</f>
        <v>5.2356188768635867</v>
      </c>
    </row>
    <row r="56" spans="1:7" x14ac:dyDescent="0.25">
      <c r="A56" s="37" t="s">
        <v>3</v>
      </c>
      <c r="B56" s="39">
        <f>'District 5'!B21</f>
        <v>9.6069554357354718</v>
      </c>
      <c r="C56" s="39">
        <f>'District 5'!C21</f>
        <v>7.1716718960107579</v>
      </c>
      <c r="D56" s="39">
        <f>'District 5'!D21</f>
        <v>11.394507847217641</v>
      </c>
      <c r="E56" s="39">
        <f>'District 5'!E21</f>
        <v>8.4267295862475784</v>
      </c>
      <c r="F56" s="39">
        <f>'District 5'!F21</f>
        <v>6.0156889166947414</v>
      </c>
      <c r="G56" s="39">
        <f>'District 5'!G21</f>
        <v>8.5235321517236748</v>
      </c>
    </row>
    <row r="57" spans="1:7" x14ac:dyDescent="0.25">
      <c r="A57" s="37" t="s">
        <v>2</v>
      </c>
      <c r="B57" s="39">
        <f>'District 6'!B21</f>
        <v>5.379183537742307</v>
      </c>
      <c r="C57" s="39">
        <f>'District 6'!C21</f>
        <v>1.9111140839552416</v>
      </c>
      <c r="D57" s="39">
        <f>'District 6'!D21</f>
        <v>5.2498198357283652</v>
      </c>
      <c r="E57" s="39">
        <f>'District 6'!E21</f>
        <v>3.3245786096612258</v>
      </c>
      <c r="F57" s="39">
        <f>'District 6'!F21</f>
        <v>5.1826898160145118</v>
      </c>
      <c r="G57" s="39">
        <f>'District 6'!G21</f>
        <v>4.2060063682760056</v>
      </c>
    </row>
    <row r="58" spans="1:7" x14ac:dyDescent="0.25">
      <c r="A58" s="37" t="s">
        <v>7</v>
      </c>
      <c r="B58" s="39">
        <f>'Statewide Totals Check'!B21</f>
        <v>6.1546509928221385</v>
      </c>
      <c r="C58" s="39">
        <f>'Statewide Totals Check'!C21</f>
        <v>4.1640772625608449</v>
      </c>
      <c r="D58" s="39">
        <f>'Statewide Totals Check'!D21</f>
        <v>4.5747144876821109</v>
      </c>
      <c r="E58" s="39">
        <f>'Statewide Totals Check'!E21</f>
        <v>5.9548325947686793</v>
      </c>
      <c r="F58" s="39">
        <f>'Statewide Totals Check'!F21</f>
        <v>4.4051138477201084</v>
      </c>
      <c r="G58" s="39">
        <f>'Statewide Totals Check'!G21</f>
        <v>5.0456304026901346</v>
      </c>
    </row>
    <row r="62" spans="1:7" x14ac:dyDescent="0.25">
      <c r="G62" s="2" t="s">
        <v>57</v>
      </c>
    </row>
    <row r="63" spans="1:7" x14ac:dyDescent="0.25">
      <c r="A63" s="40" t="s">
        <v>63</v>
      </c>
      <c r="B63" s="31">
        <f>'District 1'!B$3</f>
        <v>2010</v>
      </c>
      <c r="C63" s="31">
        <f>'District 1'!C$3</f>
        <v>2011</v>
      </c>
      <c r="D63" s="31">
        <f>'District 1'!D$3</f>
        <v>2012</v>
      </c>
      <c r="E63" s="31">
        <f>'District 1'!E$3</f>
        <v>2013</v>
      </c>
      <c r="F63" s="31">
        <f>'District 1'!F$3</f>
        <v>2014</v>
      </c>
      <c r="G63" s="31" t="s">
        <v>58</v>
      </c>
    </row>
    <row r="64" spans="1:7" x14ac:dyDescent="0.25">
      <c r="A64" s="38" t="s">
        <v>10</v>
      </c>
    </row>
    <row r="65" spans="1:7" x14ac:dyDescent="0.25">
      <c r="A65" s="37" t="s">
        <v>0</v>
      </c>
      <c r="B65" s="39">
        <f>'District 1'!B25</f>
        <v>1.8586324182666394</v>
      </c>
      <c r="C65" s="39">
        <f>'District 1'!C25</f>
        <v>1.8637157833430402</v>
      </c>
      <c r="D65" s="39">
        <f>'District 1'!D25</f>
        <v>0.92824654228163017</v>
      </c>
      <c r="E65" s="39">
        <f>'District 1'!E25</f>
        <v>2.2983116602543769</v>
      </c>
      <c r="F65" s="39">
        <f>'District 1'!F25</f>
        <v>0</v>
      </c>
      <c r="G65" s="39">
        <f>'District 1'!G25</f>
        <v>1.3834498813000002</v>
      </c>
    </row>
    <row r="66" spans="1:7" x14ac:dyDescent="0.25">
      <c r="A66" s="37" t="s">
        <v>6</v>
      </c>
      <c r="B66" s="39">
        <f>'District 2'!B25</f>
        <v>1.8973711922131888</v>
      </c>
      <c r="C66" s="39">
        <f>'District 2'!C25</f>
        <v>6.5902821582232596</v>
      </c>
      <c r="D66" s="39">
        <f>'District 2'!D25</f>
        <v>0</v>
      </c>
      <c r="E66" s="39">
        <f>'District 2'!E25</f>
        <v>3.7527676661537881</v>
      </c>
      <c r="F66" s="39">
        <f>'District 2'!F25</f>
        <v>0.93429129333943739</v>
      </c>
      <c r="G66" s="39">
        <f>'District 2'!G25</f>
        <v>2.6328211242522315</v>
      </c>
    </row>
    <row r="67" spans="1:7" x14ac:dyDescent="0.25">
      <c r="A67" s="37" t="s">
        <v>5</v>
      </c>
      <c r="B67" s="39">
        <f>'District 3'!B25</f>
        <v>1.4581957161126249</v>
      </c>
      <c r="C67" s="39">
        <f>'District 3'!C25</f>
        <v>1.4275435971814581</v>
      </c>
      <c r="D67" s="39">
        <f>'District 3'!D25</f>
        <v>0.84469328482916795</v>
      </c>
      <c r="E67" s="39">
        <f>'District 3'!E25</f>
        <v>1.1073491998017846</v>
      </c>
      <c r="F67" s="39">
        <f>'District 3'!F25</f>
        <v>0.67837082462757448</v>
      </c>
      <c r="G67" s="39">
        <f>'District 3'!G25</f>
        <v>1.0967052163236979</v>
      </c>
    </row>
    <row r="68" spans="1:7" x14ac:dyDescent="0.25">
      <c r="A68" s="37" t="s">
        <v>4</v>
      </c>
      <c r="B68" s="39">
        <f>'District 4'!B25</f>
        <v>4.3869750710141586</v>
      </c>
      <c r="C68" s="39">
        <f>'District 4'!C25</f>
        <v>2.1389001775287149</v>
      </c>
      <c r="D68" s="39">
        <f>'District 4'!D25</f>
        <v>0</v>
      </c>
      <c r="E68" s="39">
        <f>'District 4'!E25</f>
        <v>2.1179709837975218</v>
      </c>
      <c r="F68" s="39">
        <f>'District 4'!F25</f>
        <v>4.1995632454224756</v>
      </c>
      <c r="G68" s="39">
        <f>'District 4'!G25</f>
        <v>2.5643847560148183</v>
      </c>
    </row>
    <row r="69" spans="1:7" x14ac:dyDescent="0.25">
      <c r="A69" s="37" t="s">
        <v>3</v>
      </c>
      <c r="B69" s="39">
        <f>'District 5'!B25</f>
        <v>1.200869429466934</v>
      </c>
      <c r="C69" s="39">
        <f>'District 5'!C25</f>
        <v>2.9881966233378159</v>
      </c>
      <c r="D69" s="39">
        <f>'District 5'!D25</f>
        <v>1.1994218786544883</v>
      </c>
      <c r="E69" s="39">
        <f>'District 5'!E25</f>
        <v>2.4076370246421654</v>
      </c>
      <c r="F69" s="39">
        <f>'District 5'!F25</f>
        <v>2.4062755666778965</v>
      </c>
      <c r="G69" s="39">
        <f>'District 5'!G25</f>
        <v>2.0408457264690489</v>
      </c>
    </row>
    <row r="70" spans="1:7" x14ac:dyDescent="0.25">
      <c r="A70" s="37" t="s">
        <v>2</v>
      </c>
      <c r="B70" s="39">
        <f>'District 6'!B25</f>
        <v>2.4450834262465029</v>
      </c>
      <c r="C70" s="39">
        <f>'District 6'!C25</f>
        <v>1.9111140839552416</v>
      </c>
      <c r="D70" s="39">
        <f>'District 6'!D25</f>
        <v>1.9090253948103146</v>
      </c>
      <c r="E70" s="39">
        <f>'District 6'!E25</f>
        <v>0.47493980138017516</v>
      </c>
      <c r="F70" s="39">
        <f>'District 6'!F25</f>
        <v>0.94230723927536586</v>
      </c>
      <c r="G70" s="39">
        <f>'District 6'!G25</f>
        <v>1.5294568611912747</v>
      </c>
    </row>
    <row r="71" spans="1:7" x14ac:dyDescent="0.25">
      <c r="A71" s="37" t="s">
        <v>7</v>
      </c>
      <c r="B71" s="39">
        <f>'Statewide Totals Check'!B25</f>
        <v>1.9874393830988153</v>
      </c>
      <c r="C71" s="39">
        <f>'Statewide Totals Check'!C25</f>
        <v>2.1451307110161926</v>
      </c>
      <c r="D71" s="39">
        <f>'Statewide Totals Check'!D25</f>
        <v>0.87734250448698015</v>
      </c>
      <c r="E71" s="39">
        <f>'Statewide Totals Check'!E25</f>
        <v>1.612767161083184</v>
      </c>
      <c r="F71" s="39">
        <f>'Statewide Totals Check'!F25</f>
        <v>1.2236427354778081</v>
      </c>
      <c r="G71" s="39">
        <f>'Statewide Totals Check'!G25</f>
        <v>1.5650218370626967</v>
      </c>
    </row>
    <row r="75" spans="1:7" x14ac:dyDescent="0.25">
      <c r="G75" s="2" t="s">
        <v>57</v>
      </c>
    </row>
    <row r="76" spans="1:7" x14ac:dyDescent="0.25">
      <c r="A76" s="40" t="s">
        <v>64</v>
      </c>
      <c r="B76" s="31">
        <f>'District 1'!B$3</f>
        <v>2010</v>
      </c>
      <c r="C76" s="31">
        <f>'District 1'!C$3</f>
        <v>2011</v>
      </c>
      <c r="D76" s="31">
        <f>'District 1'!D$3</f>
        <v>2012</v>
      </c>
      <c r="E76" s="31">
        <f>'District 1'!E$3</f>
        <v>2013</v>
      </c>
      <c r="F76" s="31">
        <f>'District 1'!F$3</f>
        <v>2014</v>
      </c>
      <c r="G76" s="31" t="s">
        <v>58</v>
      </c>
    </row>
    <row r="77" spans="1:7" x14ac:dyDescent="0.25">
      <c r="A77" s="38" t="s">
        <v>10</v>
      </c>
    </row>
    <row r="78" spans="1:7" x14ac:dyDescent="0.25">
      <c r="A78" s="37" t="s">
        <v>0</v>
      </c>
      <c r="B78" s="39">
        <f>'District 1'!B29</f>
        <v>2.3232905228332994</v>
      </c>
      <c r="C78" s="39">
        <f>'District 1'!C29</f>
        <v>1.8637157833430402</v>
      </c>
      <c r="D78" s="39">
        <f>'District 1'!D29</f>
        <v>2.3206163557040753</v>
      </c>
      <c r="E78" s="39">
        <f>'District 1'!E29</f>
        <v>1.8386493282035017</v>
      </c>
      <c r="F78" s="39">
        <f>'District 1'!F29</f>
        <v>3.6134021084201309</v>
      </c>
      <c r="G78" s="39">
        <f>'District 1'!G29</f>
        <v>2.3979797942533332</v>
      </c>
    </row>
    <row r="79" spans="1:7" x14ac:dyDescent="0.25">
      <c r="A79" s="37" t="s">
        <v>6</v>
      </c>
      <c r="B79" s="39">
        <f>'District 2'!B29</f>
        <v>5.6921135766395663</v>
      </c>
      <c r="C79" s="39">
        <f>'District 2'!C29</f>
        <v>4.7073443987308998</v>
      </c>
      <c r="D79" s="39">
        <f>'District 2'!D29</f>
        <v>3.7557980131828503</v>
      </c>
      <c r="E79" s="39">
        <f>'District 2'!E29</f>
        <v>5.6291514992306828</v>
      </c>
      <c r="F79" s="39">
        <f>'District 2'!F29</f>
        <v>8.4086216400549354</v>
      </c>
      <c r="G79" s="39">
        <f>'District 2'!G29</f>
        <v>5.6417595519690682</v>
      </c>
    </row>
    <row r="80" spans="1:7" x14ac:dyDescent="0.25">
      <c r="A80" s="37" t="s">
        <v>5</v>
      </c>
      <c r="B80" s="39">
        <f>'District 3'!B29</f>
        <v>1.3123761445013624</v>
      </c>
      <c r="C80" s="39">
        <f>'District 3'!C29</f>
        <v>2.1413153957721871</v>
      </c>
      <c r="D80" s="39">
        <f>'District 3'!D29</f>
        <v>1.8301687837965306</v>
      </c>
      <c r="E80" s="39">
        <f>'District 3'!E29</f>
        <v>1.2457678497770077</v>
      </c>
      <c r="F80" s="39">
        <f>'District 3'!F29</f>
        <v>1.4924158141806638</v>
      </c>
      <c r="G80" s="39">
        <f>'District 3'!G29</f>
        <v>1.6028768546269432</v>
      </c>
    </row>
    <row r="81" spans="1:7" x14ac:dyDescent="0.25">
      <c r="A81" s="37" t="s">
        <v>4</v>
      </c>
      <c r="B81" s="39">
        <f>'District 4'!B29</f>
        <v>3.2902313032606192</v>
      </c>
      <c r="C81" s="39">
        <f>'District 4'!C29</f>
        <v>5.3472504438217872</v>
      </c>
      <c r="D81" s="39">
        <f>'District 4'!D29</f>
        <v>3.2056248029876429</v>
      </c>
      <c r="E81" s="39">
        <f>'District 4'!E29</f>
        <v>6.353912951392565</v>
      </c>
      <c r="F81" s="39">
        <f>'District 4'!F29</f>
        <v>4.1995632454224756</v>
      </c>
      <c r="G81" s="39">
        <f>'District 4'!G29</f>
        <v>4.4876733230259314</v>
      </c>
    </row>
    <row r="82" spans="1:7" x14ac:dyDescent="0.25">
      <c r="A82" s="37" t="s">
        <v>3</v>
      </c>
      <c r="B82" s="39">
        <f>'District 5'!B29</f>
        <v>4.8034777178677359</v>
      </c>
      <c r="C82" s="39">
        <f>'District 5'!C29</f>
        <v>0.59763932466756309</v>
      </c>
      <c r="D82" s="39">
        <f>'District 5'!D29</f>
        <v>3.598265635963465</v>
      </c>
      <c r="E82" s="39">
        <f>'District 5'!E29</f>
        <v>1.8057277684816238</v>
      </c>
      <c r="F82" s="39">
        <f>'District 5'!F29</f>
        <v>3.0078444583473707</v>
      </c>
      <c r="G82" s="39">
        <f>'District 5'!G29</f>
        <v>2.7611442181640076</v>
      </c>
    </row>
    <row r="83" spans="1:7" x14ac:dyDescent="0.25">
      <c r="A83" s="37" t="s">
        <v>2</v>
      </c>
      <c r="B83" s="39">
        <f>'District 6'!B29</f>
        <v>1.9560667409972026</v>
      </c>
      <c r="C83" s="39">
        <f>'District 6'!C29</f>
        <v>0.47777852098881041</v>
      </c>
      <c r="D83" s="39">
        <f>'District 6'!D29</f>
        <v>1.9090253948103146</v>
      </c>
      <c r="E83" s="39">
        <f>'District 6'!E29</f>
        <v>0.47493980138017516</v>
      </c>
      <c r="F83" s="39">
        <f>'District 6'!F29</f>
        <v>3.2980753374637803</v>
      </c>
      <c r="G83" s="39">
        <f>'District 6'!G29</f>
        <v>1.6250479150157295</v>
      </c>
    </row>
    <row r="84" spans="1:7" x14ac:dyDescent="0.25">
      <c r="A84" s="37" t="s">
        <v>7</v>
      </c>
      <c r="B84" s="39">
        <f>'Statewide Totals Check'!B29</f>
        <v>2.4362160179920966</v>
      </c>
      <c r="C84" s="39">
        <f>'Statewide Totals Check'!C29</f>
        <v>2.2713148704877337</v>
      </c>
      <c r="D84" s="39">
        <f>'Statewide Totals Check'!D29</f>
        <v>2.3813582264646604</v>
      </c>
      <c r="E84" s="39">
        <f>'Statewide Totals Check'!E29</f>
        <v>2.1710327168427477</v>
      </c>
      <c r="F84" s="39">
        <f>'Statewide Totals Check'!F29</f>
        <v>2.9367425651467394</v>
      </c>
      <c r="G84" s="39">
        <f>'Statewide Totals Check'!G29</f>
        <v>2.4414340658178069</v>
      </c>
    </row>
    <row r="88" spans="1:7" x14ac:dyDescent="0.25">
      <c r="G88" s="2" t="s">
        <v>57</v>
      </c>
    </row>
    <row r="89" spans="1:7" x14ac:dyDescent="0.25">
      <c r="A89" s="40" t="s">
        <v>65</v>
      </c>
      <c r="B89" s="31">
        <f>'District 1'!B$3</f>
        <v>2010</v>
      </c>
      <c r="C89" s="31">
        <f>'District 1'!C$3</f>
        <v>2011</v>
      </c>
      <c r="D89" s="31">
        <f>'District 1'!D$3</f>
        <v>2012</v>
      </c>
      <c r="E89" s="31">
        <f>'District 1'!E$3</f>
        <v>2013</v>
      </c>
      <c r="F89" s="31">
        <f>'District 1'!F$3</f>
        <v>2014</v>
      </c>
      <c r="G89" s="31" t="s">
        <v>58</v>
      </c>
    </row>
    <row r="90" spans="1:7" x14ac:dyDescent="0.25">
      <c r="A90" s="38" t="s">
        <v>10</v>
      </c>
    </row>
    <row r="91" spans="1:7" x14ac:dyDescent="0.25">
      <c r="A91" s="37" t="s">
        <v>0</v>
      </c>
      <c r="B91" s="39">
        <f>'District 1'!B45</f>
        <v>0.46465810456665985</v>
      </c>
      <c r="C91" s="39">
        <f>'District 1'!C45</f>
        <v>1.8637157833430402</v>
      </c>
      <c r="D91" s="39">
        <f>'District 1'!D45</f>
        <v>1.8564930845632603</v>
      </c>
      <c r="E91" s="39">
        <f>'District 1'!E45</f>
        <v>1.8386493282035017</v>
      </c>
      <c r="F91" s="39">
        <f>'District 1'!F45</f>
        <v>2.2583763177625817</v>
      </c>
      <c r="G91" s="39">
        <f>'District 1'!G45</f>
        <v>1.6601398575600002</v>
      </c>
    </row>
    <row r="92" spans="1:7" x14ac:dyDescent="0.25">
      <c r="A92" s="37" t="s">
        <v>6</v>
      </c>
      <c r="B92" s="39">
        <f>'District 2'!B45</f>
        <v>3.7947423844263777</v>
      </c>
      <c r="C92" s="39">
        <f>'District 2'!C45</f>
        <v>1.8829377594923602</v>
      </c>
      <c r="D92" s="39">
        <f>'District 2'!D45</f>
        <v>0</v>
      </c>
      <c r="E92" s="39">
        <f>'District 2'!E45</f>
        <v>4.6909595826922352</v>
      </c>
      <c r="F92" s="39">
        <f>'District 2'!F45</f>
        <v>4.6714564666971867</v>
      </c>
      <c r="G92" s="39">
        <f>'District 2'!G45</f>
        <v>3.0089384277168363</v>
      </c>
    </row>
    <row r="93" spans="1:7" x14ac:dyDescent="0.25">
      <c r="A93" s="37" t="s">
        <v>5</v>
      </c>
      <c r="B93" s="39">
        <f>'District 3'!B45</f>
        <v>0.14581957161126249</v>
      </c>
      <c r="C93" s="39">
        <f>'District 3'!C45</f>
        <v>0.71377179859072903</v>
      </c>
      <c r="D93" s="39">
        <f>'District 3'!D45</f>
        <v>0.28156442827638928</v>
      </c>
      <c r="E93" s="39">
        <f>'District 3'!E45</f>
        <v>1.9378610996531229</v>
      </c>
      <c r="F93" s="39">
        <f>'District 3'!F45</f>
        <v>0.40702249477654467</v>
      </c>
      <c r="G93" s="39">
        <f>'District 3'!G45</f>
        <v>0.70301616431006286</v>
      </c>
    </row>
    <row r="94" spans="1:7" x14ac:dyDescent="0.25">
      <c r="A94" s="37" t="s">
        <v>4</v>
      </c>
      <c r="B94" s="39">
        <f>'District 4'!B45</f>
        <v>1.6451156516303096</v>
      </c>
      <c r="C94" s="39">
        <f>'District 4'!C45</f>
        <v>5.3472504438217872</v>
      </c>
      <c r="D94" s="39">
        <f>'District 4'!D45</f>
        <v>3.2056248029876429</v>
      </c>
      <c r="E94" s="39">
        <f>'District 4'!E45</f>
        <v>3.7064492216456637</v>
      </c>
      <c r="F94" s="39">
        <f>'District 4'!F45</f>
        <v>3.1496724340668565</v>
      </c>
      <c r="G94" s="39">
        <f>'District 4'!G45</f>
        <v>3.4191796746864243</v>
      </c>
    </row>
    <row r="95" spans="1:7" x14ac:dyDescent="0.25">
      <c r="A95" s="37" t="s">
        <v>3</v>
      </c>
      <c r="B95" s="39">
        <f>'District 5'!B45</f>
        <v>0</v>
      </c>
      <c r="C95" s="39">
        <f>'District 5'!C45</f>
        <v>1.7929179740026895</v>
      </c>
      <c r="D95" s="39">
        <f>'District 5'!D45</f>
        <v>0.59971093932724417</v>
      </c>
      <c r="E95" s="39">
        <f>'District 5'!E45</f>
        <v>3.0095462808027067</v>
      </c>
      <c r="F95" s="39">
        <f>'District 5'!F45</f>
        <v>3.0078444583473707</v>
      </c>
      <c r="G95" s="39">
        <f>'District 5'!G45</f>
        <v>1.6806964806215696</v>
      </c>
    </row>
    <row r="96" spans="1:7" x14ac:dyDescent="0.25">
      <c r="A96" s="37" t="s">
        <v>2</v>
      </c>
      <c r="B96" s="39">
        <f>'District 6'!B45</f>
        <v>2.4450834262465029</v>
      </c>
      <c r="C96" s="39">
        <f>'District 6'!C45</f>
        <v>0.95555704197762081</v>
      </c>
      <c r="D96" s="39">
        <f>'District 6'!D45</f>
        <v>0.95451269740515732</v>
      </c>
      <c r="E96" s="39">
        <f>'District 6'!E45</f>
        <v>0.47493980138017516</v>
      </c>
      <c r="F96" s="39">
        <f>'District 6'!F45</f>
        <v>0.47115361963768293</v>
      </c>
      <c r="G96" s="39">
        <f>'District 6'!G45</f>
        <v>1.0515015920690014</v>
      </c>
    </row>
    <row r="97" spans="1:7" x14ac:dyDescent="0.25">
      <c r="A97" s="37" t="s">
        <v>7</v>
      </c>
      <c r="B97" s="39">
        <f>'Statewide Totals Check'!B45</f>
        <v>0.89755326978656169</v>
      </c>
      <c r="C97" s="39">
        <f>'Statewide Totals Check'!C45</f>
        <v>1.6403940731300297</v>
      </c>
      <c r="D97" s="39">
        <f>'Statewide Totals Check'!D45</f>
        <v>0.94000982623605023</v>
      </c>
      <c r="E97" s="39">
        <f>'Statewide Totals Check'!E45</f>
        <v>2.2330622230382549</v>
      </c>
      <c r="F97" s="39">
        <f>'Statewide Totals Check'!F45</f>
        <v>1.52955341934726</v>
      </c>
      <c r="G97" s="39">
        <f>'Statewide Totals Check'!G45</f>
        <v>1.4523402647941825</v>
      </c>
    </row>
    <row r="100" spans="1:7" x14ac:dyDescent="0.25">
      <c r="G100" s="2" t="s">
        <v>57</v>
      </c>
    </row>
    <row r="101" spans="1:7" x14ac:dyDescent="0.25">
      <c r="A101" s="40" t="s">
        <v>66</v>
      </c>
      <c r="B101" s="31">
        <f>'District 1'!B$3</f>
        <v>2010</v>
      </c>
      <c r="C101" s="31">
        <f>'District 1'!C$3</f>
        <v>2011</v>
      </c>
      <c r="D101" s="31">
        <f>'District 1'!D$3</f>
        <v>2012</v>
      </c>
      <c r="E101" s="31">
        <f>'District 1'!E$3</f>
        <v>2013</v>
      </c>
      <c r="F101" s="31">
        <f>'District 1'!F$3</f>
        <v>2014</v>
      </c>
      <c r="G101" s="31" t="s">
        <v>58</v>
      </c>
    </row>
    <row r="102" spans="1:7" x14ac:dyDescent="0.25">
      <c r="A102" s="38" t="s">
        <v>10</v>
      </c>
    </row>
    <row r="103" spans="1:7" x14ac:dyDescent="0.25">
      <c r="A103" s="37" t="s">
        <v>0</v>
      </c>
      <c r="B103" s="39">
        <f>'District 1'!B49</f>
        <v>6.505213463933238</v>
      </c>
      <c r="C103" s="39">
        <f>'District 1'!C49</f>
        <v>8.3867210250436806</v>
      </c>
      <c r="D103" s="39">
        <f>'District 1'!D49</f>
        <v>3.2488628979857057</v>
      </c>
      <c r="E103" s="39">
        <f>'District 1'!E49</f>
        <v>5.5159479846105048</v>
      </c>
      <c r="F103" s="39">
        <f>'District 1'!F49</f>
        <v>5.4201031626301956</v>
      </c>
      <c r="G103" s="39">
        <f>'District 1'!G49</f>
        <v>5.8104895014600002</v>
      </c>
    </row>
    <row r="104" spans="1:7" x14ac:dyDescent="0.25">
      <c r="A104" s="37" t="s">
        <v>6</v>
      </c>
      <c r="B104" s="39">
        <f>'District 2'!B49</f>
        <v>10.435541557172538</v>
      </c>
      <c r="C104" s="39">
        <f>'District 2'!C49</f>
        <v>15.063502075938882</v>
      </c>
      <c r="D104" s="39">
        <f>'District 2'!D49</f>
        <v>12.206343542844266</v>
      </c>
      <c r="E104" s="39">
        <f>'District 2'!E49</f>
        <v>15.949262581153601</v>
      </c>
      <c r="F104" s="39">
        <f>'District 2'!F49</f>
        <v>18.685825866788747</v>
      </c>
      <c r="G104" s="39">
        <f>'District 2'!G49</f>
        <v>14.480516183387273</v>
      </c>
    </row>
    <row r="105" spans="1:7" x14ac:dyDescent="0.25">
      <c r="A105" s="37" t="s">
        <v>5</v>
      </c>
      <c r="B105" s="39">
        <f>'District 3'!B49</f>
        <v>3.9371284335040877</v>
      </c>
      <c r="C105" s="39">
        <f>'District 3'!C49</f>
        <v>3.5688589929536456</v>
      </c>
      <c r="D105" s="39">
        <f>'District 3'!D49</f>
        <v>3.0972087110402824</v>
      </c>
      <c r="E105" s="39">
        <f>'District 3'!E49</f>
        <v>4.2909781492319148</v>
      </c>
      <c r="F105" s="39">
        <f>'District 3'!F49</f>
        <v>2.4421349686592682</v>
      </c>
      <c r="G105" s="39">
        <f>'District 3'!G49</f>
        <v>3.4588395284055093</v>
      </c>
    </row>
    <row r="106" spans="1:7" x14ac:dyDescent="0.25">
      <c r="A106" s="37" t="s">
        <v>4</v>
      </c>
      <c r="B106" s="39">
        <f>'District 4'!B49</f>
        <v>9.3223220259050876</v>
      </c>
      <c r="C106" s="39">
        <f>'District 4'!C49</f>
        <v>6.9514255769683233</v>
      </c>
      <c r="D106" s="39">
        <f>'District 4'!D49</f>
        <v>6.9455204064732268</v>
      </c>
      <c r="E106" s="39">
        <f>'District 4'!E49</f>
        <v>10.060362173038229</v>
      </c>
      <c r="F106" s="39">
        <f>'District 4'!F49</f>
        <v>9.4490173022005717</v>
      </c>
      <c r="G106" s="39">
        <f>'District 4'!G49</f>
        <v>8.5479491867160604</v>
      </c>
    </row>
    <row r="107" spans="1:7" x14ac:dyDescent="0.25">
      <c r="A107" s="37" t="s">
        <v>3</v>
      </c>
      <c r="B107" s="39">
        <f>'District 5'!B49</f>
        <v>13.809998438869739</v>
      </c>
      <c r="C107" s="39">
        <f>'District 5'!C49</f>
        <v>7.1716718960107579</v>
      </c>
      <c r="D107" s="39">
        <f>'District 5'!D49</f>
        <v>10.794796907890396</v>
      </c>
      <c r="E107" s="39">
        <f>'District 5'!E49</f>
        <v>9.0286388424081192</v>
      </c>
      <c r="F107" s="39">
        <f>'District 5'!F49</f>
        <v>12.031377833389483</v>
      </c>
      <c r="G107" s="39">
        <f>'District 5'!G49</f>
        <v>10.564377878192724</v>
      </c>
    </row>
    <row r="108" spans="1:7" x14ac:dyDescent="0.25">
      <c r="A108" s="37" t="s">
        <v>2</v>
      </c>
      <c r="B108" s="39">
        <f>'District 6'!B49</f>
        <v>7.8242669639888103</v>
      </c>
      <c r="C108" s="39">
        <f>'District 6'!C49</f>
        <v>5.7333422518657242</v>
      </c>
      <c r="D108" s="39">
        <f>'District 6'!D49</f>
        <v>9.0678706253489949</v>
      </c>
      <c r="E108" s="39">
        <f>'District 6'!E49</f>
        <v>4.7493980138017511</v>
      </c>
      <c r="F108" s="39">
        <f>'District 6'!F49</f>
        <v>6.5961506749275607</v>
      </c>
      <c r="G108" s="39">
        <f>'District 6'!G49</f>
        <v>6.7869648215362819</v>
      </c>
    </row>
    <row r="109" spans="1:7" x14ac:dyDescent="0.25">
      <c r="A109" s="37" t="s">
        <v>7</v>
      </c>
      <c r="B109" s="39">
        <f>'Statewide Totals Check'!B49</f>
        <v>6.9239823669249052</v>
      </c>
      <c r="C109" s="39">
        <f>'Statewide Totals Check'!C49</f>
        <v>6.056839654633956</v>
      </c>
      <c r="D109" s="39">
        <f>'Statewide Totals Check'!D49</f>
        <v>5.7653936009144413</v>
      </c>
      <c r="E109" s="39">
        <f>'Statewide Totals Check'!E49</f>
        <v>6.4510686443327359</v>
      </c>
      <c r="F109" s="39">
        <f>'Statewide Totals Check'!F49</f>
        <v>6.2405779509368209</v>
      </c>
      <c r="G109" s="39">
        <f>'Statewide Totals Check'!G49</f>
        <v>6.28512769764379</v>
      </c>
    </row>
    <row r="112" spans="1:7" x14ac:dyDescent="0.25">
      <c r="G112" s="2" t="s">
        <v>57</v>
      </c>
    </row>
    <row r="113" spans="1:7" x14ac:dyDescent="0.25">
      <c r="A113" s="40" t="s">
        <v>67</v>
      </c>
      <c r="B113" s="31">
        <f>'District 1'!B$3</f>
        <v>2010</v>
      </c>
      <c r="C113" s="31">
        <f>'District 1'!C$3</f>
        <v>2011</v>
      </c>
      <c r="D113" s="31">
        <f>'District 1'!D$3</f>
        <v>2012</v>
      </c>
      <c r="E113" s="31">
        <f>'District 1'!E$3</f>
        <v>2013</v>
      </c>
      <c r="F113" s="31">
        <f>'District 1'!F$3</f>
        <v>2014</v>
      </c>
      <c r="G113" s="31" t="s">
        <v>58</v>
      </c>
    </row>
    <row r="114" spans="1:7" x14ac:dyDescent="0.25">
      <c r="A114" s="38" t="s">
        <v>10</v>
      </c>
    </row>
    <row r="115" spans="1:7" x14ac:dyDescent="0.25">
      <c r="A115" s="37" t="s">
        <v>0</v>
      </c>
      <c r="B115" s="39">
        <f>'District 1'!B53</f>
        <v>2.7879486273999592</v>
      </c>
      <c r="C115" s="39">
        <f>'District 1'!C53</f>
        <v>1.3977868375072802</v>
      </c>
      <c r="D115" s="39">
        <f>'District 1'!D53</f>
        <v>2.7847396268448903</v>
      </c>
      <c r="E115" s="39">
        <f>'District 1'!E53</f>
        <v>4.1369609884578784</v>
      </c>
      <c r="F115" s="39">
        <f>'District 1'!F53</f>
        <v>3.6134021084201309</v>
      </c>
      <c r="G115" s="39">
        <f>'District 1'!G53</f>
        <v>2.9513597467733335</v>
      </c>
    </row>
    <row r="116" spans="1:7" x14ac:dyDescent="0.25">
      <c r="A116" s="37" t="s">
        <v>6</v>
      </c>
      <c r="B116" s="39">
        <f>'District 2'!B53</f>
        <v>4.7434279805329727</v>
      </c>
      <c r="C116" s="39">
        <f>'District 2'!C53</f>
        <v>2.8244066392385401</v>
      </c>
      <c r="D116" s="39">
        <f>'District 2'!D53</f>
        <v>0.93894950329571258</v>
      </c>
      <c r="E116" s="39">
        <f>'District 2'!E53</f>
        <v>1.876383833076894</v>
      </c>
      <c r="F116" s="39">
        <f>'District 2'!F53</f>
        <v>4.6714564666971867</v>
      </c>
      <c r="G116" s="39">
        <f>'District 2'!G53</f>
        <v>3.0089384277168363</v>
      </c>
    </row>
    <row r="117" spans="1:7" x14ac:dyDescent="0.25">
      <c r="A117" s="37" t="s">
        <v>5</v>
      </c>
      <c r="B117" s="39">
        <f>'District 3'!B53</f>
        <v>2.3331131457801999</v>
      </c>
      <c r="C117" s="39">
        <f>'District 3'!C53</f>
        <v>0.8565261583088748</v>
      </c>
      <c r="D117" s="39">
        <f>'District 3'!D53</f>
        <v>0.70391107069097336</v>
      </c>
      <c r="E117" s="39">
        <f>'District 3'!E53</f>
        <v>1.1073491998017846</v>
      </c>
      <c r="F117" s="39">
        <f>'District 3'!F53</f>
        <v>1.4924158141806638</v>
      </c>
      <c r="G117" s="39">
        <f>'District 3'!G53</f>
        <v>1.2935497423305156</v>
      </c>
    </row>
    <row r="118" spans="1:7" x14ac:dyDescent="0.25">
      <c r="A118" s="37" t="s">
        <v>4</v>
      </c>
      <c r="B118" s="39">
        <f>'District 4'!B53</f>
        <v>4.3869750710141586</v>
      </c>
      <c r="C118" s="39">
        <f>'District 4'!C53</f>
        <v>1.0694500887643574</v>
      </c>
      <c r="D118" s="39">
        <f>'District 4'!D53</f>
        <v>4.2741664039835241</v>
      </c>
      <c r="E118" s="39">
        <f>'District 4'!E53</f>
        <v>2.6474637297469026</v>
      </c>
      <c r="F118" s="39">
        <f>'District 4'!F53</f>
        <v>1.5748362170334282</v>
      </c>
      <c r="G118" s="39">
        <f>'District 4'!G53</f>
        <v>2.7780834856827195</v>
      </c>
    </row>
    <row r="119" spans="1:7" x14ac:dyDescent="0.25">
      <c r="A119" s="37" t="s">
        <v>3</v>
      </c>
      <c r="B119" s="39">
        <f>'District 5'!B53</f>
        <v>0</v>
      </c>
      <c r="C119" s="39">
        <f>'District 5'!C53</f>
        <v>2.3905572986702524</v>
      </c>
      <c r="D119" s="39">
        <f>'District 5'!D53</f>
        <v>1.1994218786544883</v>
      </c>
      <c r="E119" s="39">
        <f>'District 5'!E53</f>
        <v>5.4171833054448717</v>
      </c>
      <c r="F119" s="39">
        <f>'District 5'!F53</f>
        <v>3.0078444583473707</v>
      </c>
      <c r="G119" s="39">
        <f>'District 5'!G53</f>
        <v>2.400994972316528</v>
      </c>
    </row>
    <row r="120" spans="1:7" x14ac:dyDescent="0.25">
      <c r="A120" s="37" t="s">
        <v>2</v>
      </c>
      <c r="B120" s="39">
        <f>'District 6'!B53</f>
        <v>1.9560667409972026</v>
      </c>
      <c r="C120" s="39">
        <f>'District 6'!C53</f>
        <v>0.95555704197762081</v>
      </c>
      <c r="D120" s="39">
        <f>'District 6'!D53</f>
        <v>0.47725634870257866</v>
      </c>
      <c r="E120" s="39">
        <f>'District 6'!E53</f>
        <v>0</v>
      </c>
      <c r="F120" s="39">
        <f>'District 6'!F53</f>
        <v>0.47115361963768293</v>
      </c>
      <c r="G120" s="39">
        <f>'District 6'!G53</f>
        <v>0.76472843059563733</v>
      </c>
    </row>
    <row r="121" spans="1:7" x14ac:dyDescent="0.25">
      <c r="A121" s="37" t="s">
        <v>7</v>
      </c>
      <c r="B121" s="39">
        <f>'Statewide Totals Check'!B53</f>
        <v>2.5003269658339935</v>
      </c>
      <c r="C121" s="39">
        <f>'Statewide Totals Check'!C53</f>
        <v>1.2618415947154076</v>
      </c>
      <c r="D121" s="39">
        <f>'Statewide Totals Check'!D53</f>
        <v>1.4413484002286103</v>
      </c>
      <c r="E121" s="39">
        <f>'Statewide Totals Check'!E53</f>
        <v>2.0469737044517338</v>
      </c>
      <c r="F121" s="39">
        <f>'Statewide Totals Check'!F53</f>
        <v>2.0190105135383831</v>
      </c>
      <c r="G121" s="39">
        <f>'Statewide Totals Check'!G53</f>
        <v>1.8529858550822331</v>
      </c>
    </row>
    <row r="124" spans="1:7" x14ac:dyDescent="0.25">
      <c r="G124" s="2" t="s">
        <v>57</v>
      </c>
    </row>
    <row r="125" spans="1:7" x14ac:dyDescent="0.25">
      <c r="A125" s="40" t="s">
        <v>68</v>
      </c>
      <c r="B125" s="31">
        <f>'District 1'!B$3</f>
        <v>2010</v>
      </c>
      <c r="C125" s="31">
        <f>'District 1'!C$3</f>
        <v>2011</v>
      </c>
      <c r="D125" s="31">
        <f>'District 1'!D$3</f>
        <v>2012</v>
      </c>
      <c r="E125" s="31">
        <f>'District 1'!E$3</f>
        <v>2013</v>
      </c>
      <c r="F125" s="31">
        <f>'District 1'!F$3</f>
        <v>2014</v>
      </c>
      <c r="G125" s="31" t="s">
        <v>58</v>
      </c>
    </row>
    <row r="126" spans="1:7" x14ac:dyDescent="0.25">
      <c r="A126" s="38" t="s">
        <v>10</v>
      </c>
    </row>
    <row r="127" spans="1:7" x14ac:dyDescent="0.25">
      <c r="A127" s="37" t="s">
        <v>0</v>
      </c>
      <c r="B127" s="39">
        <f>'District 1'!B57</f>
        <v>1.8586324182666394</v>
      </c>
      <c r="C127" s="39">
        <f>'District 1'!C57</f>
        <v>1.3977868375072802</v>
      </c>
      <c r="D127" s="39">
        <f>'District 1'!D57</f>
        <v>1.3923698134224451</v>
      </c>
      <c r="E127" s="39">
        <f>'District 1'!E57</f>
        <v>2.7579739923052524</v>
      </c>
      <c r="F127" s="39">
        <f>'District 1'!F57</f>
        <v>1.3550257906575489</v>
      </c>
      <c r="G127" s="39">
        <f>'District 1'!G57</f>
        <v>1.7523698496466666</v>
      </c>
    </row>
    <row r="128" spans="1:7" x14ac:dyDescent="0.25">
      <c r="A128" s="37" t="s">
        <v>6</v>
      </c>
      <c r="B128" s="39">
        <f>'District 2'!B57</f>
        <v>3.7947423844263777</v>
      </c>
      <c r="C128" s="39">
        <f>'District 2'!C57</f>
        <v>4.7073443987308998</v>
      </c>
      <c r="D128" s="39">
        <f>'District 2'!D57</f>
        <v>2.8168485098871381</v>
      </c>
      <c r="E128" s="39">
        <f>'District 2'!E57</f>
        <v>3.7527676661537881</v>
      </c>
      <c r="F128" s="39">
        <f>'District 2'!F57</f>
        <v>1.8685825866788748</v>
      </c>
      <c r="G128" s="39">
        <f>'District 2'!G57</f>
        <v>3.3850557311814402</v>
      </c>
    </row>
    <row r="129" spans="1:7" x14ac:dyDescent="0.25">
      <c r="A129" s="37" t="s">
        <v>5</v>
      </c>
      <c r="B129" s="39">
        <f>'District 3'!B57</f>
        <v>1.74983485933515</v>
      </c>
      <c r="C129" s="39">
        <f>'District 3'!C57</f>
        <v>1.7130523166177496</v>
      </c>
      <c r="D129" s="39">
        <f>'District 3'!D57</f>
        <v>2.1117332120729202</v>
      </c>
      <c r="E129" s="39">
        <f>'District 3'!E57</f>
        <v>2.4915356995540154</v>
      </c>
      <c r="F129" s="39">
        <f>'District 3'!F57</f>
        <v>1.7637641440316936</v>
      </c>
      <c r="G129" s="39">
        <f>'District 3'!G57</f>
        <v>1.9684452600681759</v>
      </c>
    </row>
    <row r="130" spans="1:7" x14ac:dyDescent="0.25">
      <c r="A130" s="37" t="s">
        <v>4</v>
      </c>
      <c r="B130" s="39">
        <f>'District 4'!B57</f>
        <v>1.6451156516303096</v>
      </c>
      <c r="C130" s="39">
        <f>'District 4'!C57</f>
        <v>3.2083502662930723</v>
      </c>
      <c r="D130" s="39">
        <f>'District 4'!D57</f>
        <v>2.6713540024897022</v>
      </c>
      <c r="E130" s="39">
        <f>'District 4'!E57</f>
        <v>3.1769564756962825</v>
      </c>
      <c r="F130" s="39">
        <f>'District 4'!F57</f>
        <v>3.1496724340668565</v>
      </c>
      <c r="G130" s="39">
        <f>'District 4'!G57</f>
        <v>2.7780834856827195</v>
      </c>
    </row>
    <row r="131" spans="1:7" x14ac:dyDescent="0.25">
      <c r="A131" s="37" t="s">
        <v>3</v>
      </c>
      <c r="B131" s="39">
        <f>'District 5'!B57</f>
        <v>5.403912432601202</v>
      </c>
      <c r="C131" s="39">
        <f>'District 5'!C57</f>
        <v>0.59763932466756309</v>
      </c>
      <c r="D131" s="39">
        <f>'District 5'!D57</f>
        <v>5.3973984539451978</v>
      </c>
      <c r="E131" s="39">
        <f>'District 5'!E57</f>
        <v>2.4076370246421654</v>
      </c>
      <c r="F131" s="39">
        <f>'District 5'!F57</f>
        <v>2.4062755666778965</v>
      </c>
      <c r="G131" s="39">
        <f>'District 5'!G57</f>
        <v>3.2413432126273132</v>
      </c>
    </row>
    <row r="132" spans="1:7" x14ac:dyDescent="0.25">
      <c r="A132" s="37" t="s">
        <v>2</v>
      </c>
      <c r="B132" s="39">
        <f>'District 6'!B57</f>
        <v>2.4450834262465029</v>
      </c>
      <c r="C132" s="39">
        <f>'District 6'!C57</f>
        <v>1.9111140839552416</v>
      </c>
      <c r="D132" s="39">
        <f>'District 6'!D57</f>
        <v>1.9090253948103146</v>
      </c>
      <c r="E132" s="39">
        <f>'District 6'!E57</f>
        <v>2.3746990069008755</v>
      </c>
      <c r="F132" s="39">
        <f>'District 6'!F57</f>
        <v>1.4134608589130488</v>
      </c>
      <c r="G132" s="39">
        <f>'District 6'!G57</f>
        <v>2.0074121303135484</v>
      </c>
    </row>
    <row r="133" spans="1:7" x14ac:dyDescent="0.25">
      <c r="A133" s="37" t="s">
        <v>7</v>
      </c>
      <c r="B133" s="39">
        <f>'Statewide Totals Check'!B57</f>
        <v>2.3721050701501989</v>
      </c>
      <c r="C133" s="39">
        <f>'Statewide Totals Check'!C57</f>
        <v>1.9558544718088815</v>
      </c>
      <c r="D133" s="39">
        <f>'Statewide Totals Check'!D57</f>
        <v>2.4440255482137307</v>
      </c>
      <c r="E133" s="39">
        <f>'Statewide Totals Check'!E57</f>
        <v>2.6672687664068042</v>
      </c>
      <c r="F133" s="39">
        <f>'Statewide Totals Check'!F57</f>
        <v>1.8966462399906026</v>
      </c>
      <c r="G133" s="39">
        <f>'Statewide Totals Check'!G57</f>
        <v>2.2661516200667848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2" sqref="A2"/>
    </sheetView>
  </sheetViews>
  <sheetFormatPr defaultRowHeight="15" x14ac:dyDescent="0.25"/>
  <cols>
    <col min="1" max="1" width="14" customWidth="1"/>
    <col min="2" max="2" width="9.140625" style="1"/>
    <col min="3" max="4" width="12" style="1" bestFit="1" customWidth="1"/>
    <col min="5" max="5" width="12.5703125" style="1" bestFit="1" customWidth="1"/>
    <col min="6" max="9" width="12" style="1" bestFit="1" customWidth="1"/>
    <col min="10" max="10" width="12" bestFit="1" customWidth="1"/>
    <col min="11" max="11" width="15.7109375" bestFit="1" customWidth="1"/>
    <col min="12" max="12" width="12" bestFit="1" customWidth="1"/>
  </cols>
  <sheetData>
    <row r="1" spans="1:12" ht="18.75" x14ac:dyDescent="0.3">
      <c r="A1" s="82" t="s">
        <v>79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x14ac:dyDescent="0.25">
      <c r="B2" s="1" t="s">
        <v>60</v>
      </c>
      <c r="C2" s="1" t="s">
        <v>61</v>
      </c>
      <c r="D2" s="1" t="s">
        <v>90</v>
      </c>
      <c r="E2" s="1" t="s">
        <v>8</v>
      </c>
      <c r="F2" s="1" t="s">
        <v>62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68</v>
      </c>
    </row>
    <row r="3" spans="1:12" x14ac:dyDescent="0.25">
      <c r="B3" s="1" t="s">
        <v>59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</row>
    <row r="4" spans="1:12" x14ac:dyDescent="0.25">
      <c r="A4" t="s">
        <v>0</v>
      </c>
      <c r="B4" s="39">
        <f>'Rate Comparison Data'!G4</f>
        <v>11.713208995006667</v>
      </c>
      <c r="C4" s="39">
        <f>'Rate Comparison Data'!G15</f>
        <v>4.4270396201600004</v>
      </c>
      <c r="D4" s="39">
        <f>'Rate Comparison Data'!G27</f>
        <v>2.3979797942533332</v>
      </c>
      <c r="E4" s="39">
        <f>'Rate Comparison Data'!G39</f>
        <v>3.6891996834666667</v>
      </c>
      <c r="F4" s="39">
        <f>'Rate Comparison Data'!G52</f>
        <v>5.8104895014600002</v>
      </c>
      <c r="G4" s="39">
        <f>'Rate Comparison Data'!G65</f>
        <v>1.3834498813000002</v>
      </c>
      <c r="H4" s="39">
        <f>'Rate Comparison Data'!G78</f>
        <v>2.3979797942533332</v>
      </c>
      <c r="I4" s="39">
        <f>'Rate Comparison Data'!G91</f>
        <v>1.6601398575600002</v>
      </c>
      <c r="J4" s="39">
        <f>'Rate Comparison Data'!G103</f>
        <v>5.8104895014600002</v>
      </c>
      <c r="K4" s="39">
        <f>'Rate Comparison Data'!G115</f>
        <v>2.9513597467733335</v>
      </c>
      <c r="L4" s="39">
        <f>'Rate Comparison Data'!G127</f>
        <v>1.7523698496466666</v>
      </c>
    </row>
    <row r="5" spans="1:12" x14ac:dyDescent="0.25">
      <c r="A5" t="s">
        <v>6</v>
      </c>
      <c r="B5" s="39">
        <f>'Rate Comparison Data'!G5</f>
        <v>23.695390118270083</v>
      </c>
      <c r="C5" s="39">
        <f>'Rate Comparison Data'!G16</f>
        <v>8.2745806762212997</v>
      </c>
      <c r="D5" s="39">
        <f>'Rate Comparison Data'!G28</f>
        <v>6.9581701140951839</v>
      </c>
      <c r="E5" s="39">
        <f>'Rate Comparison Data'!G40</f>
        <v>11.095460452205835</v>
      </c>
      <c r="F5" s="39">
        <f>'Rate Comparison Data'!G53</f>
        <v>10.343225845276624</v>
      </c>
      <c r="G5" s="39">
        <f>'Rate Comparison Data'!G66</f>
        <v>2.6328211242522315</v>
      </c>
      <c r="H5" s="39">
        <f>'Rate Comparison Data'!G79</f>
        <v>5.6417595519690682</v>
      </c>
      <c r="I5" s="39">
        <f>'Rate Comparison Data'!G92</f>
        <v>3.0089384277168363</v>
      </c>
      <c r="J5" s="39">
        <f>'Rate Comparison Data'!G104</f>
        <v>14.480516183387273</v>
      </c>
      <c r="K5" s="39">
        <f>'Rate Comparison Data'!G116</f>
        <v>3.0089384277168363</v>
      </c>
      <c r="L5" s="39">
        <f>'Rate Comparison Data'!G128</f>
        <v>3.3850557311814402</v>
      </c>
    </row>
    <row r="6" spans="1:12" x14ac:dyDescent="0.25">
      <c r="A6" t="s">
        <v>5</v>
      </c>
      <c r="B6" s="39">
        <f>'Rate Comparison Data'!G6</f>
        <v>7.8175397471278982</v>
      </c>
      <c r="C6" s="39">
        <f>'Rate Comparison Data'!G17</f>
        <v>3.0370298298194713</v>
      </c>
      <c r="D6" s="39">
        <f>'Rate Comparison Data'!G29</f>
        <v>1.2654290957581131</v>
      </c>
      <c r="E6" s="39">
        <f>'Rate Comparison Data'!G41</f>
        <v>2.3340136655094086</v>
      </c>
      <c r="F6" s="39">
        <f>'Rate Comparison Data'!G54</f>
        <v>3.4025982352607036</v>
      </c>
      <c r="G6" s="39">
        <f>'Rate Comparison Data'!G67</f>
        <v>1.0967052163236979</v>
      </c>
      <c r="H6" s="39">
        <f>'Rate Comparison Data'!G80</f>
        <v>1.6028768546269432</v>
      </c>
      <c r="I6" s="39">
        <f>'Rate Comparison Data'!G93</f>
        <v>0.70301616431006286</v>
      </c>
      <c r="J6" s="39">
        <f>'Rate Comparison Data'!G105</f>
        <v>3.4588395284055093</v>
      </c>
      <c r="K6" s="39">
        <f>'Rate Comparison Data'!G117</f>
        <v>1.2935497423305156</v>
      </c>
      <c r="L6" s="39">
        <f>'Rate Comparison Data'!G129</f>
        <v>1.9684452600681759</v>
      </c>
    </row>
    <row r="7" spans="1:12" x14ac:dyDescent="0.25">
      <c r="A7" t="s">
        <v>4</v>
      </c>
      <c r="B7" s="39">
        <f>'Rate Comparison Data'!G7</f>
        <v>17.843843927269777</v>
      </c>
      <c r="C7" s="39">
        <f>'Rate Comparison Data'!G18</f>
        <v>7.3726061735426018</v>
      </c>
      <c r="D7" s="39">
        <f>'Rate Comparison Data'!G30</f>
        <v>4.8082214175277835</v>
      </c>
      <c r="E7" s="39">
        <f>'Rate Comparison Data'!G42</f>
        <v>7.0520580790407505</v>
      </c>
      <c r="F7" s="39">
        <f>'Rate Comparison Data'!G55</f>
        <v>5.2356188768635867</v>
      </c>
      <c r="G7" s="39">
        <f>'Rate Comparison Data'!G68</f>
        <v>2.5643847560148183</v>
      </c>
      <c r="H7" s="39">
        <f>'Rate Comparison Data'!G81</f>
        <v>4.4876733230259314</v>
      </c>
      <c r="I7" s="39">
        <f>'Rate Comparison Data'!G94</f>
        <v>3.4191796746864243</v>
      </c>
      <c r="J7" s="39">
        <f>'Rate Comparison Data'!G106</f>
        <v>8.5479491867160604</v>
      </c>
      <c r="K7" s="39">
        <f>'Rate Comparison Data'!G118</f>
        <v>2.7780834856827195</v>
      </c>
      <c r="L7" s="39">
        <f>'Rate Comparison Data'!G130</f>
        <v>2.7780834856827195</v>
      </c>
    </row>
    <row r="8" spans="1:12" x14ac:dyDescent="0.25">
      <c r="A8" t="s">
        <v>3</v>
      </c>
      <c r="B8" s="39">
        <f>'Rate Comparison Data'!G8</f>
        <v>18.127512040989789</v>
      </c>
      <c r="C8" s="39">
        <f>'Rate Comparison Data'!G19</f>
        <v>6.7227859224862785</v>
      </c>
      <c r="D8" s="39">
        <f>'Rate Comparison Data'!G31</f>
        <v>6.2425869280229733</v>
      </c>
      <c r="E8" s="39">
        <f>'Rate Comparison Data'!G43</f>
        <v>9.9641291351135912</v>
      </c>
      <c r="F8" s="39">
        <f>'Rate Comparison Data'!G56</f>
        <v>8.5235321517236748</v>
      </c>
      <c r="G8" s="39">
        <f>'Rate Comparison Data'!G69</f>
        <v>2.0408457264690489</v>
      </c>
      <c r="H8" s="39">
        <f>'Rate Comparison Data'!G82</f>
        <v>2.7611442181640076</v>
      </c>
      <c r="I8" s="39">
        <f>'Rate Comparison Data'!G95</f>
        <v>1.6806964806215696</v>
      </c>
      <c r="J8" s="39">
        <f>'Rate Comparison Data'!G107</f>
        <v>10.564377878192724</v>
      </c>
      <c r="K8" s="39">
        <f>'Rate Comparison Data'!G119</f>
        <v>2.400994972316528</v>
      </c>
      <c r="L8" s="39">
        <f>'Rate Comparison Data'!G131</f>
        <v>3.2413432126273132</v>
      </c>
    </row>
    <row r="9" spans="1:12" x14ac:dyDescent="0.25">
      <c r="A9" t="s">
        <v>2</v>
      </c>
      <c r="B9" s="39">
        <f>'Rate Comparison Data'!G9</f>
        <v>10.515015920690015</v>
      </c>
      <c r="C9" s="39">
        <f>'Rate Comparison Data'!G20</f>
        <v>4.6839616373982791</v>
      </c>
      <c r="D9" s="39">
        <f>'Rate Comparison Data'!G32</f>
        <v>1.8162300226646388</v>
      </c>
      <c r="E9" s="39">
        <f>'Rate Comparison Data'!G44</f>
        <v>5.8310542832917349</v>
      </c>
      <c r="F9" s="39">
        <f>'Rate Comparison Data'!G57</f>
        <v>4.2060063682760056</v>
      </c>
      <c r="G9" s="39">
        <f>'Rate Comparison Data'!G70</f>
        <v>1.5294568611912747</v>
      </c>
      <c r="H9" s="39">
        <f>'Rate Comparison Data'!G83</f>
        <v>1.6250479150157295</v>
      </c>
      <c r="I9" s="39">
        <f>'Rate Comparison Data'!G96</f>
        <v>1.0515015920690014</v>
      </c>
      <c r="J9" s="39">
        <f>'Rate Comparison Data'!G108</f>
        <v>6.7869648215362819</v>
      </c>
      <c r="K9" s="39">
        <f>'Rate Comparison Data'!G120</f>
        <v>0.76472843059563733</v>
      </c>
      <c r="L9" s="39">
        <f>'Rate Comparison Data'!G132</f>
        <v>2.0074121303135484</v>
      </c>
    </row>
    <row r="10" spans="1:12" x14ac:dyDescent="0.25">
      <c r="A10" t="s">
        <v>7</v>
      </c>
      <c r="B10" s="39">
        <f>'Rate Comparison Data'!G10</f>
        <v>12.00684753394501</v>
      </c>
      <c r="C10" s="39">
        <f>'Rate Comparison Data'!G21</f>
        <v>4.6825453364915894</v>
      </c>
      <c r="D10" s="39">
        <f>'Rate Comparison Data'!G33</f>
        <v>2.8045191320163529</v>
      </c>
      <c r="E10" s="39">
        <f>'Rate Comparison Data'!G45</f>
        <v>4.9079084810286178</v>
      </c>
      <c r="F10" s="39">
        <f>'Rate Comparison Data'!G58</f>
        <v>5.0456304026901346</v>
      </c>
      <c r="G10" s="39">
        <f>'Rate Comparison Data'!G71</f>
        <v>1.5650218370626967</v>
      </c>
      <c r="H10" s="39">
        <f>'Rate Comparison Data'!G84</f>
        <v>2.4414340658178069</v>
      </c>
      <c r="I10" s="39">
        <f>'Rate Comparison Data'!G97</f>
        <v>1.4523402647941825</v>
      </c>
      <c r="J10" s="39">
        <f>'Rate Comparison Data'!G109</f>
        <v>6.28512769764379</v>
      </c>
      <c r="K10" s="39">
        <f>'Rate Comparison Data'!G121</f>
        <v>1.8529858550822331</v>
      </c>
      <c r="L10" s="39">
        <f>'Rate Comparison Data'!G133</f>
        <v>2.2661516200667848</v>
      </c>
    </row>
    <row r="12" spans="1:12" x14ac:dyDescent="0.25">
      <c r="A12" t="s">
        <v>74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District 1</vt:lpstr>
      <vt:lpstr>District 2</vt:lpstr>
      <vt:lpstr>District 3</vt:lpstr>
      <vt:lpstr>District 4</vt:lpstr>
      <vt:lpstr>District 5</vt:lpstr>
      <vt:lpstr>District 6</vt:lpstr>
      <vt:lpstr>Statewide Totals Check</vt:lpstr>
      <vt:lpstr>Rate Comparison Data</vt:lpstr>
      <vt:lpstr>5-Year Rate Comparison</vt:lpstr>
      <vt:lpstr>SHS Comparison</vt:lpstr>
      <vt:lpstr>Sheet1</vt:lpstr>
      <vt:lpstr>5-Year Rate Chart</vt:lpstr>
      <vt:lpstr>'District 1'!Print_Area</vt:lpstr>
      <vt:lpstr>'District 2'!Print_Area</vt:lpstr>
      <vt:lpstr>'District 3'!Print_Area</vt:lpstr>
      <vt:lpstr>'District 4'!Print_Area</vt:lpstr>
      <vt:lpstr>'District 5'!Print_Area</vt:lpstr>
      <vt:lpstr>'District 6'!Print_Area</vt:lpstr>
      <vt:lpstr>'Statewide Totals Check'!Print_Area</vt:lpstr>
      <vt:lpstr>'District 1'!Print_Titles</vt:lpstr>
      <vt:lpstr>'District 2'!Print_Titles</vt:lpstr>
      <vt:lpstr>'District 3'!Print_Titles</vt:lpstr>
      <vt:lpstr>'District 4'!Print_Titles</vt:lpstr>
      <vt:lpstr>'District 5'!Print_Titles</vt:lpstr>
      <vt:lpstr>'District 6'!Print_Titles</vt:lpstr>
      <vt:lpstr>'Statewide Totals Check'!Print_Titles</vt:lpstr>
    </vt:vector>
  </TitlesOfParts>
  <Company>Idaho Transportation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Rich</dc:creator>
  <cp:lastModifiedBy>Steven Rich</cp:lastModifiedBy>
  <cp:lastPrinted>2011-03-29T21:48:11Z</cp:lastPrinted>
  <dcterms:created xsi:type="dcterms:W3CDTF">2009-08-05T16:35:46Z</dcterms:created>
  <dcterms:modified xsi:type="dcterms:W3CDTF">2015-06-30T14:55:01Z</dcterms:modified>
</cp:coreProperties>
</file>